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85" windowWidth="18555" windowHeight="11760" activeTab="2"/>
  </bookViews>
  <sheets>
    <sheet name="Consejeros" sheetId="2" r:id="rId1"/>
    <sheet name="Administrativo base" sheetId="1" r:id="rId2"/>
    <sheet name="Administrativo Eventual" sheetId="3" r:id="rId3"/>
  </sheets>
  <definedNames>
    <definedName name="_xlnm.Print_Area" localSheetId="0">Consejeros!$A$1:$Q$28</definedName>
    <definedName name="_xlnm.Print_Titles" localSheetId="1">'Administrativo base'!$1:$7</definedName>
    <definedName name="_xlnm.Print_Titles" localSheetId="2">'Administrativo Eventual'!$2:$7</definedName>
    <definedName name="_xlnm.Print_Titles" localSheetId="0">Consejeros!$1:$5</definedName>
  </definedNames>
  <calcPr calcId="145621"/>
</workbook>
</file>

<file path=xl/calcChain.xml><?xml version="1.0" encoding="utf-8"?>
<calcChain xmlns="http://schemas.openxmlformats.org/spreadsheetml/2006/main">
  <c r="I87" i="3" l="1"/>
  <c r="H87" i="3"/>
  <c r="G87" i="3"/>
  <c r="F87" i="3"/>
  <c r="E87" i="3"/>
  <c r="D87" i="3"/>
  <c r="C87" i="3"/>
  <c r="J85" i="3"/>
  <c r="J87" i="3" s="1"/>
  <c r="H82" i="3"/>
  <c r="G82" i="3"/>
  <c r="F82" i="3"/>
  <c r="E82" i="3"/>
  <c r="D82" i="3"/>
  <c r="C82" i="3"/>
  <c r="I80" i="3"/>
  <c r="I82" i="3" s="1"/>
  <c r="I77" i="3"/>
  <c r="H77" i="3"/>
  <c r="G77" i="3"/>
  <c r="F77" i="3"/>
  <c r="E77" i="3"/>
  <c r="D77" i="3"/>
  <c r="C77" i="3"/>
  <c r="J75" i="3"/>
  <c r="J77" i="3" s="1"/>
  <c r="J67" i="3"/>
  <c r="J70" i="3" s="1"/>
  <c r="I67" i="3"/>
  <c r="I70" i="3" s="1"/>
  <c r="I90" i="3" s="1"/>
  <c r="H67" i="3"/>
  <c r="H70" i="3" s="1"/>
  <c r="H90" i="3" s="1"/>
  <c r="G67" i="3"/>
  <c r="G70" i="3" s="1"/>
  <c r="G90" i="3" s="1"/>
  <c r="F67" i="3"/>
  <c r="F70" i="3" s="1"/>
  <c r="F90" i="3" s="1"/>
  <c r="E67" i="3"/>
  <c r="E70" i="3" s="1"/>
  <c r="E90" i="3" s="1"/>
  <c r="D67" i="3"/>
  <c r="D70" i="3" s="1"/>
  <c r="D90" i="3" s="1"/>
  <c r="C67" i="3"/>
  <c r="C70" i="3" s="1"/>
  <c r="C90" i="3" s="1"/>
  <c r="J62" i="3"/>
  <c r="I62" i="3"/>
  <c r="H62" i="3"/>
  <c r="G62" i="3"/>
  <c r="F62" i="3"/>
  <c r="E62" i="3"/>
  <c r="D62" i="3"/>
  <c r="C62" i="3"/>
  <c r="J57" i="3"/>
  <c r="I57" i="3"/>
  <c r="H57" i="3"/>
  <c r="G57" i="3"/>
  <c r="F57" i="3"/>
  <c r="E57" i="3"/>
  <c r="D57" i="3"/>
  <c r="C57" i="3"/>
  <c r="J48" i="3"/>
  <c r="I48" i="3"/>
  <c r="H48" i="3"/>
  <c r="G48" i="3"/>
  <c r="F48" i="3"/>
  <c r="E48" i="3"/>
  <c r="D48" i="3"/>
  <c r="C48" i="3"/>
  <c r="J39" i="3"/>
  <c r="I39" i="3"/>
  <c r="H39" i="3"/>
  <c r="G39" i="3"/>
  <c r="F39" i="3"/>
  <c r="E39" i="3"/>
  <c r="D39" i="3"/>
  <c r="C39" i="3"/>
  <c r="J29" i="3"/>
  <c r="I29" i="3"/>
  <c r="H29" i="3"/>
  <c r="G29" i="3"/>
  <c r="F29" i="3"/>
  <c r="E29" i="3"/>
  <c r="D29" i="3"/>
  <c r="C29" i="3"/>
  <c r="J22" i="3"/>
  <c r="I22" i="3"/>
  <c r="H22" i="3"/>
  <c r="G22" i="3"/>
  <c r="F22" i="3"/>
  <c r="E22" i="3"/>
  <c r="D22" i="3"/>
  <c r="C22" i="3"/>
  <c r="J17" i="3"/>
  <c r="I17" i="3"/>
  <c r="H17" i="3"/>
  <c r="G17" i="3"/>
  <c r="F17" i="3"/>
  <c r="E17" i="3"/>
  <c r="D17" i="3"/>
  <c r="C17" i="3"/>
  <c r="J12" i="3"/>
  <c r="I12" i="3"/>
  <c r="H12" i="3"/>
  <c r="G12" i="3"/>
  <c r="F12" i="3"/>
  <c r="E12" i="3"/>
  <c r="D12" i="3"/>
  <c r="C12" i="3"/>
  <c r="J80" i="3" l="1"/>
  <c r="J82" i="3" s="1"/>
  <c r="J90" i="3" s="1"/>
  <c r="Q22" i="2" l="1"/>
  <c r="P22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Q17" i="2"/>
  <c r="Q25" i="2" s="1"/>
  <c r="P17" i="2"/>
  <c r="P25" i="2" s="1"/>
  <c r="O17" i="2"/>
  <c r="O25" i="2" s="1"/>
  <c r="N17" i="2"/>
  <c r="N25" i="2" s="1"/>
  <c r="M17" i="2"/>
  <c r="M25" i="2" s="1"/>
  <c r="L17" i="2"/>
  <c r="L25" i="2" s="1"/>
  <c r="K17" i="2"/>
  <c r="K25" i="2" s="1"/>
  <c r="J17" i="2"/>
  <c r="J25" i="2" s="1"/>
  <c r="I17" i="2"/>
  <c r="I25" i="2" s="1"/>
  <c r="H17" i="2"/>
  <c r="H25" i="2" s="1"/>
  <c r="G17" i="2"/>
  <c r="G25" i="2" s="1"/>
  <c r="F17" i="2"/>
  <c r="F25" i="2" s="1"/>
  <c r="E17" i="2"/>
  <c r="E25" i="2" s="1"/>
  <c r="D17" i="2"/>
  <c r="D25" i="2" s="1"/>
  <c r="C17" i="2"/>
  <c r="C25" i="2" s="1"/>
  <c r="V230" i="1" l="1"/>
  <c r="V234" i="1" s="1"/>
  <c r="U230" i="1"/>
  <c r="U234" i="1" s="1"/>
  <c r="T230" i="1"/>
  <c r="T234" i="1" s="1"/>
  <c r="S230" i="1"/>
  <c r="S234" i="1" s="1"/>
  <c r="R230" i="1"/>
  <c r="R234" i="1" s="1"/>
  <c r="Q230" i="1"/>
  <c r="Q234" i="1" s="1"/>
  <c r="P230" i="1"/>
  <c r="P234" i="1" s="1"/>
  <c r="O230" i="1"/>
  <c r="O234" i="1" s="1"/>
  <c r="N230" i="1"/>
  <c r="N234" i="1" s="1"/>
  <c r="M230" i="1"/>
  <c r="M234" i="1" s="1"/>
  <c r="L230" i="1"/>
  <c r="L234" i="1" s="1"/>
  <c r="K230" i="1"/>
  <c r="K234" i="1" s="1"/>
  <c r="J230" i="1"/>
  <c r="J234" i="1" s="1"/>
  <c r="I230" i="1"/>
  <c r="I234" i="1" s="1"/>
  <c r="H230" i="1"/>
  <c r="H234" i="1" s="1"/>
  <c r="G230" i="1"/>
  <c r="G234" i="1" s="1"/>
  <c r="F230" i="1"/>
  <c r="F234" i="1" s="1"/>
  <c r="E230" i="1"/>
  <c r="E234" i="1" s="1"/>
  <c r="D230" i="1"/>
  <c r="D234" i="1" s="1"/>
  <c r="C230" i="1"/>
  <c r="C234" i="1" s="1"/>
  <c r="V220" i="1"/>
  <c r="U220" i="1"/>
  <c r="T220" i="1"/>
  <c r="S220" i="1"/>
  <c r="R220" i="1"/>
  <c r="Q220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C220" i="1"/>
  <c r="V212" i="1"/>
  <c r="U212" i="1"/>
  <c r="T212" i="1"/>
  <c r="S212" i="1"/>
  <c r="R212" i="1"/>
  <c r="Q212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C212" i="1"/>
  <c r="V201" i="1"/>
  <c r="U201" i="1"/>
  <c r="T201" i="1"/>
  <c r="S201" i="1"/>
  <c r="R201" i="1"/>
  <c r="Q201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C201" i="1"/>
  <c r="V189" i="1"/>
  <c r="U189" i="1"/>
  <c r="T189" i="1"/>
  <c r="S189" i="1"/>
  <c r="R189" i="1"/>
  <c r="Q189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C189" i="1"/>
  <c r="V171" i="1"/>
  <c r="U171" i="1"/>
  <c r="T171" i="1"/>
  <c r="S171" i="1"/>
  <c r="R171" i="1"/>
  <c r="Q171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C171" i="1"/>
  <c r="V162" i="1"/>
  <c r="U162" i="1"/>
  <c r="T162" i="1"/>
  <c r="S162" i="1"/>
  <c r="R162" i="1"/>
  <c r="Q162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C162" i="1"/>
  <c r="V153" i="1"/>
  <c r="U153" i="1"/>
  <c r="T153" i="1"/>
  <c r="S153" i="1"/>
  <c r="R153" i="1"/>
  <c r="Q153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C153" i="1"/>
  <c r="V145" i="1"/>
  <c r="U145" i="1"/>
  <c r="T145" i="1"/>
  <c r="S145" i="1"/>
  <c r="R145" i="1"/>
  <c r="Q145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V137" i="1"/>
  <c r="U137" i="1"/>
  <c r="T137" i="1"/>
  <c r="S137" i="1"/>
  <c r="R137" i="1"/>
  <c r="Q137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V124" i="1"/>
  <c r="U124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V107" i="1"/>
  <c r="U107" i="1"/>
  <c r="T107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V83" i="1"/>
  <c r="U83" i="1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</calcChain>
</file>

<file path=xl/sharedStrings.xml><?xml version="1.0" encoding="utf-8"?>
<sst xmlns="http://schemas.openxmlformats.org/spreadsheetml/2006/main" count="886" uniqueCount="257">
  <si>
    <t xml:space="preserve"> </t>
  </si>
  <si>
    <t>INSTITUTO ELECTORAL Y DE PARTICIPACION CIUDADANA DEL ESTADO DE JALISCO</t>
  </si>
  <si>
    <t>Percepción quincenal del 16/10/2011 al 31/10/2011 ADMINISTRATIVO EVENTUAL</t>
  </si>
  <si>
    <t>Código</t>
  </si>
  <si>
    <t>Empleado</t>
  </si>
  <si>
    <t>Sueldo</t>
  </si>
  <si>
    <t>Ayuda de despensa</t>
  </si>
  <si>
    <t>Ayuda de transporte</t>
  </si>
  <si>
    <t>Ayuda pago guarderia</t>
  </si>
  <si>
    <t>TOTAL PERCEPCIONES</t>
  </si>
  <si>
    <t>I.S.P.T. (sp)</t>
  </si>
  <si>
    <t>Ajuste al neto</t>
  </si>
  <si>
    <t>Cuotas de Pensiones</t>
  </si>
  <si>
    <t>Préstamo pensiones PH</t>
  </si>
  <si>
    <t>CORTO PMO PENSIONES</t>
  </si>
  <si>
    <t>Abono PCV</t>
  </si>
  <si>
    <t>Pmo. pensiones auto mediano plazo</t>
  </si>
  <si>
    <t>Seguro de gastos médicos</t>
  </si>
  <si>
    <t>Ajuste ISPT</t>
  </si>
  <si>
    <t>Faltas</t>
  </si>
  <si>
    <t>PLMP</t>
  </si>
  <si>
    <t>Seguro de automóvil</t>
  </si>
  <si>
    <t>Aportación Adicional Voluntaria SEDAR</t>
  </si>
  <si>
    <t>TOTAL DEDUCCIONES</t>
  </si>
  <si>
    <t>*NETO*</t>
  </si>
  <si>
    <t>Departamento 1 CONSEJEROS REPRESENTANTES</t>
  </si>
  <si>
    <t>Guzmán López Silvia Yolanda</t>
  </si>
  <si>
    <t>Total Depto</t>
  </si>
  <si>
    <t xml:space="preserve">  ---------------------------</t>
  </si>
  <si>
    <t>Departamento 2 CONSEJEROS ELECTORALES</t>
  </si>
  <si>
    <t>Stettner Carrillo Karla Sofía</t>
  </si>
  <si>
    <t>Mendoza González María Guadalupe</t>
  </si>
  <si>
    <t>Márquez García Ana Paula</t>
  </si>
  <si>
    <t>Guerra Anaya Nayeli Trinidad</t>
  </si>
  <si>
    <t>Luna Mariscal Marco Antulio</t>
  </si>
  <si>
    <t>Rolon Razo María</t>
  </si>
  <si>
    <t>Uribe  Macedo Víctor Juan</t>
  </si>
  <si>
    <t>Santoyo Bernal Marcos Antonio</t>
  </si>
  <si>
    <t>Sanmiguel  Gastelum Ana Paula</t>
  </si>
  <si>
    <t>Romero Ferrero Ricardo Alberto</t>
  </si>
  <si>
    <t>Larios Jiménez  Alex Fernando</t>
  </si>
  <si>
    <t>Departamento 3 PRESIDENCIA</t>
  </si>
  <si>
    <t>Lejarazu González Melissa</t>
  </si>
  <si>
    <t>Barrera López Isidro</t>
  </si>
  <si>
    <t>Lozano Del Real Francisco Javier</t>
  </si>
  <si>
    <t>Preciado López Jesús Isaac</t>
  </si>
  <si>
    <t>Leyva Martínez Gisela Araceli</t>
  </si>
  <si>
    <t>Macias  López  Gabriel Anuar</t>
  </si>
  <si>
    <t>Munguía Martínez Alvaro Fernando</t>
  </si>
  <si>
    <t>González Flores Guillermo</t>
  </si>
  <si>
    <t>Departamento 4 SECRETARIA EJECUTIVA</t>
  </si>
  <si>
    <t>Villaseñor Godoy Juan Carlos</t>
  </si>
  <si>
    <t>Barajas Solórzano Jesús Pablo</t>
  </si>
  <si>
    <t>López Villa Margarita</t>
  </si>
  <si>
    <t>Espinosa  Magallón Jesús</t>
  </si>
  <si>
    <t>Hernández  Del Toro  José Trinidad</t>
  </si>
  <si>
    <t xml:space="preserve">Mendez  Carrillo Salvador </t>
  </si>
  <si>
    <t>Quezada Chavira Eric</t>
  </si>
  <si>
    <t>Alvarado  González  Alejandro</t>
  </si>
  <si>
    <t>Gómez  Navarro  Jesús Roberto</t>
  </si>
  <si>
    <t>Ruiz Jiménez Erica Maria</t>
  </si>
  <si>
    <t>Departamento 5 ADMINISTRACION Y FINANZAS</t>
  </si>
  <si>
    <t>Hernández Rodríguez Rodolfo</t>
  </si>
  <si>
    <t>Solares Manzanares Ma. Isabel</t>
  </si>
  <si>
    <t>Pérez Santos Emerita</t>
  </si>
  <si>
    <t>Huerta Villalbazo Mabel Rosalina</t>
  </si>
  <si>
    <t>Serrano Mora Martha</t>
  </si>
  <si>
    <t>Vázquez Echauri América Lucía</t>
  </si>
  <si>
    <t>Islas Mora María De Lourdes</t>
  </si>
  <si>
    <t>Franco Lozano Raúl Ivan</t>
  </si>
  <si>
    <t>Corona Guzmán Raúl</t>
  </si>
  <si>
    <t>Pérez Alaniz Raúl</t>
  </si>
  <si>
    <t>Martínez Peralta Selene</t>
  </si>
  <si>
    <t>Rincón Hernández María Alicia</t>
  </si>
  <si>
    <t>Navarro Onofre Enrique</t>
  </si>
  <si>
    <t>Farías  González  Mónica</t>
  </si>
  <si>
    <t>García  Gómez  Luis Armando</t>
  </si>
  <si>
    <t>Ramírez  García  Hugo Elias</t>
  </si>
  <si>
    <t>Castrejón  Benítez Pamela Estefania</t>
  </si>
  <si>
    <t>López Bautista Celia Angelica Maria</t>
  </si>
  <si>
    <t>Franco Jiménez Juan Carlos</t>
  </si>
  <si>
    <t>Molina Becerril Lilia Adriana</t>
  </si>
  <si>
    <t>Morillon Arceo Héctor Antonio</t>
  </si>
  <si>
    <t>Ramírez Gallardo Juan Carlos</t>
  </si>
  <si>
    <t>Silva Chavarria Patricia Guadalupe</t>
  </si>
  <si>
    <t>Santana Madrigal Ricardo</t>
  </si>
  <si>
    <t>Nieto Ramos Livia</t>
  </si>
  <si>
    <t>Echeverría Ayala María De Lourdes</t>
  </si>
  <si>
    <t>Departamento 6 ORGANIZACION</t>
  </si>
  <si>
    <t>Ojeda G. Valdivia Héctor Leonardo</t>
  </si>
  <si>
    <t>Padilla Sánchez José Alfonso</t>
  </si>
  <si>
    <t>Sánchez Valdéz Marcos</t>
  </si>
  <si>
    <t>Delgadillo González  Saúl</t>
  </si>
  <si>
    <t>Romero  Aceves  Raúl</t>
  </si>
  <si>
    <t>Rodríguez  Heredia  Hugo</t>
  </si>
  <si>
    <t>Alatorre Barajas Maria Soledad</t>
  </si>
  <si>
    <t>Machain Sanabria Minerva Elena</t>
  </si>
  <si>
    <t>Alcaraz Cross Guillermo Amado</t>
  </si>
  <si>
    <t>Departamento 7 CAPACITACION</t>
  </si>
  <si>
    <t>Sánchez Fregoso Luz Erika</t>
  </si>
  <si>
    <t>Zavala  Avalos Sergio Alberto</t>
  </si>
  <si>
    <t>Peiro Beltán   María Irma</t>
  </si>
  <si>
    <t>Silva Moreno Carlos Alberto</t>
  </si>
  <si>
    <t>Diaz Llamas Marco Antonio</t>
  </si>
  <si>
    <t>X Mota Luis Gabriel</t>
  </si>
  <si>
    <t>Reyes Reyes Vicente</t>
  </si>
  <si>
    <t>Departamento 8 JURIDICO</t>
  </si>
  <si>
    <t>Meza Rincón Eduardo</t>
  </si>
  <si>
    <t>Sánchez Aguirre Fernando</t>
  </si>
  <si>
    <t>Campos Guzmán Luis Alfonso</t>
  </si>
  <si>
    <t>Serafín Morfín Brenda Judith</t>
  </si>
  <si>
    <t>Manzanilla Aznarez Eduardo Cipriano</t>
  </si>
  <si>
    <t>Serafín  Morfín Blanca Vanessa</t>
  </si>
  <si>
    <t>Casillas  Torres  Eduardo</t>
  </si>
  <si>
    <t xml:space="preserve">Diaz  Diaz Jessica </t>
  </si>
  <si>
    <t>Ramírez  Rodríguez  Ivanhoe</t>
  </si>
  <si>
    <t>Rodríguez Becerra Laura Mireya</t>
  </si>
  <si>
    <t>Murillo Gutiérrez Manuel Alejandro</t>
  </si>
  <si>
    <t>Duarte Vega Sergio</t>
  </si>
  <si>
    <t>Jiménez Briseño Tlacaél</t>
  </si>
  <si>
    <t>Departamento 9 INFORMATICA</t>
  </si>
  <si>
    <t>Ríos López Francisco Javier</t>
  </si>
  <si>
    <t>Mendoza Sandoval Jautsi</t>
  </si>
  <si>
    <t xml:space="preserve">Castañeda  López Elbert Héctor </t>
  </si>
  <si>
    <t>Camacho  Ortíz  Ignacio</t>
  </si>
  <si>
    <t>Garzón Contreras Ramiro Feliciano</t>
  </si>
  <si>
    <t>X Briseño Javier</t>
  </si>
  <si>
    <t>Medina Vázquez Victor Daniel</t>
  </si>
  <si>
    <t>Rechy Aguirre Aniceto Arturo</t>
  </si>
  <si>
    <t>Gallego Avila Hector</t>
  </si>
  <si>
    <t>Departamento 10 COMUNICACION SOCIAL</t>
  </si>
  <si>
    <t>Chavez Aguilar Daniel</t>
  </si>
  <si>
    <t>Alvarado Vera Raquel Guadalupe</t>
  </si>
  <si>
    <t>Haro  De La Torre  Cristopher</t>
  </si>
  <si>
    <t>Muñoz Ramírez José Alberto</t>
  </si>
  <si>
    <t>Departamento 17 PRERROGATIVAS</t>
  </si>
  <si>
    <t>Torres Figueroa Luis Roberto</t>
  </si>
  <si>
    <t>Castellanos Silva Ernesto Gerardo</t>
  </si>
  <si>
    <t>Gutiérrez Mora Miriam Guadalupe</t>
  </si>
  <si>
    <t>Portillo Delgado Rosa Isela</t>
  </si>
  <si>
    <t>Departamento 18 UNIDAD DE TRANSPARENCIA</t>
  </si>
  <si>
    <t>De Alba Moreno Ricardo Alfonso</t>
  </si>
  <si>
    <t>Hernández Velázquez Miguel Ángel</t>
  </si>
  <si>
    <t>Viveros  Reyes Pedro Vicente</t>
  </si>
  <si>
    <t>Bocanegra  Toledo Daniela</t>
  </si>
  <si>
    <t xml:space="preserve">González  Vargas  María Eutimia </t>
  </si>
  <si>
    <t>Departamento 21 SEC. TÉCNICA DE COMISIONES</t>
  </si>
  <si>
    <t>Rosas  Villalobos Alma Fabiola Del Rosario</t>
  </si>
  <si>
    <t>Alvarado  Pelayo Daniel Alejandro</t>
  </si>
  <si>
    <t>García  Castañón  Edgar Federico</t>
  </si>
  <si>
    <t>Rangel Juárez Griselda Beatriz</t>
  </si>
  <si>
    <t>Godinez Terriquez Miguel</t>
  </si>
  <si>
    <t>Departamento 23 U.F.R.P.P.</t>
  </si>
  <si>
    <t>González Carrillo Martha Cecilia</t>
  </si>
  <si>
    <t>González Colin Annia</t>
  </si>
  <si>
    <t>Sánchez Alvarez Elvira Yadira</t>
  </si>
  <si>
    <t>Rodríguez Hernández Edmundo Carlos</t>
  </si>
  <si>
    <t>Iglesias Escudero Ana Violeta</t>
  </si>
  <si>
    <t>Salazar Mendoza Hugo Jesús</t>
  </si>
  <si>
    <t>Salgado Baeza Alejandro</t>
  </si>
  <si>
    <t>Marroquín García Verónica Dolores</t>
  </si>
  <si>
    <t xml:space="preserve">Gómez  Jara  Daniela </t>
  </si>
  <si>
    <t>Padílla  Mancilla Paola Selene</t>
  </si>
  <si>
    <t>Contreras  Quezada  Noelia</t>
  </si>
  <si>
    <t>Amaral Hernández Irma Estela</t>
  </si>
  <si>
    <t>Mariscal González Esteban</t>
  </si>
  <si>
    <t>Díaz Sanchez Hector Javier</t>
  </si>
  <si>
    <t>Departamento 24 CONTRALORIA GENERAL</t>
  </si>
  <si>
    <t>Macias Maya Gabriela</t>
  </si>
  <si>
    <t>Gutiérrez Ibarra Oscar</t>
  </si>
  <si>
    <t>Martínez Macías Norma Irene</t>
  </si>
  <si>
    <t>Fregoso Figueroa Alfonso</t>
  </si>
  <si>
    <t>Gómez Nuño Fernando</t>
  </si>
  <si>
    <t>Nuño Ramírez Cynthia Jazmín</t>
  </si>
  <si>
    <t>López Huerta Mabel Iraís</t>
  </si>
  <si>
    <t>Montes  Avila  Aurelio</t>
  </si>
  <si>
    <t>Departamento 25 DIRECCIÓN GENERAL</t>
  </si>
  <si>
    <t>Salas Rizo Ariadna Patricia</t>
  </si>
  <si>
    <t>Ramos Fernández  Juan José</t>
  </si>
  <si>
    <t>Ramos  Peña  Alain David</t>
  </si>
  <si>
    <t>Trejo  Herrera Leslie Janette</t>
  </si>
  <si>
    <t>Hernández Vázquez  Diego Alberto</t>
  </si>
  <si>
    <t>Salazar  Vázquez Carlos Alberto</t>
  </si>
  <si>
    <t>Montes De Oca Valadez Luis Rafael</t>
  </si>
  <si>
    <t>Departamento 26 UNIDAD EDITORIAL</t>
  </si>
  <si>
    <t>García Arámbula Juan Jesús</t>
  </si>
  <si>
    <t>López De Alba Carlos Guadalupe</t>
  </si>
  <si>
    <t>Pérez Vega Moisés</t>
  </si>
  <si>
    <t>López Serret  Y González  David Alejandro</t>
  </si>
  <si>
    <t>Departamento 27 PARTICIPACIÓN CIUDADANA</t>
  </si>
  <si>
    <t>García Hernández Eric Alvar</t>
  </si>
  <si>
    <t>López García David</t>
  </si>
  <si>
    <t>Gallego  Valdés  Ana Laura</t>
  </si>
  <si>
    <t>Suro  Gutiérrez  Ricardo</t>
  </si>
  <si>
    <t>Hernández  Ríos  Sandra</t>
  </si>
  <si>
    <t>Vergara Guzmán Olga Patricia</t>
  </si>
  <si>
    <t xml:space="preserve">  ==================</t>
  </si>
  <si>
    <t>Total Gral.</t>
  </si>
  <si>
    <t xml:space="preserve">  </t>
  </si>
  <si>
    <t>Percepción quincenal del 16/10/2011 al 31/10/2011 CONSEJEROS</t>
  </si>
  <si>
    <t>Despensa</t>
  </si>
  <si>
    <t>Transporte</t>
  </si>
  <si>
    <t>Ayuda de guardería</t>
  </si>
  <si>
    <t>*TOTAL* *PERCEPCIONES*</t>
  </si>
  <si>
    <t>Cuota a Pensiones</t>
  </si>
  <si>
    <t>Prestamo Corto Pensiones</t>
  </si>
  <si>
    <t>Aportación voluntaria</t>
  </si>
  <si>
    <t>*TOTAL* *DEDUCCIONES*</t>
  </si>
  <si>
    <t>Departamento 1 CONSEJEROS ELECTORALES</t>
  </si>
  <si>
    <t>Castañeda Carrillo Sergio</t>
  </si>
  <si>
    <t>Bravo Aguilar Nauhcatzin Tonatiuh</t>
  </si>
  <si>
    <t>Bernal Hernández Víctor Hugo</t>
  </si>
  <si>
    <t>Vargas Jiménez Everardo</t>
  </si>
  <si>
    <t>Alcalá Dueñas Juan José</t>
  </si>
  <si>
    <t>Hernández Cabrera Rubén</t>
  </si>
  <si>
    <t>Departamento 2 PRESIDENCIA</t>
  </si>
  <si>
    <t>Figueroa Padilla José Tomás</t>
  </si>
  <si>
    <t>Sueldo Eventual</t>
  </si>
  <si>
    <t>Subsidio para el empleo</t>
  </si>
  <si>
    <t>Departamento 1 SECRETARIA EJECUTIVA</t>
  </si>
  <si>
    <t>Horta Cosío Gustavo</t>
  </si>
  <si>
    <t>Departamento 3 JURIDICO</t>
  </si>
  <si>
    <t>Ascencio  Aceves  José Noé</t>
  </si>
  <si>
    <t>Departamento 6 COMUNICACION SOCIAL</t>
  </si>
  <si>
    <t xml:space="preserve">Gómez  Valle José De Jesús </t>
  </si>
  <si>
    <t>Departamento 8 INFORMATICA</t>
  </si>
  <si>
    <t>Meneses De La Sotarriba Jose Juan</t>
  </si>
  <si>
    <t>Rios López Cesar Alejandro</t>
  </si>
  <si>
    <t>Mendoza Sandoval Carlos Alfredo</t>
  </si>
  <si>
    <t>Departamento 10 ORGANIZACION</t>
  </si>
  <si>
    <t>Argüello Michel Sofia Karina</t>
  </si>
  <si>
    <t>Parada Vázquez Osvaldo</t>
  </si>
  <si>
    <t>Fonseca Cabezas Héctor Manuel</t>
  </si>
  <si>
    <t>García Hernández Carlos Jacobo</t>
  </si>
  <si>
    <t>Maciel Iñiguez Jesús Eliseo</t>
  </si>
  <si>
    <t>Cabrera Meléndez Victor Manuel</t>
  </si>
  <si>
    <t>Departamento 11 CAPACITACION ELECTORAL</t>
  </si>
  <si>
    <t>Montaño Gómez Jaime</t>
  </si>
  <si>
    <t>Ruiz Ramirez Rodrigo Rene</t>
  </si>
  <si>
    <t>Delgado Mayorga Juan Omar</t>
  </si>
  <si>
    <t>Navarro Tinajero Jesús Demetrio</t>
  </si>
  <si>
    <t>Rodríguez Figueroa Mariana Alejandra</t>
  </si>
  <si>
    <t>Departamento 16 U.F.R.P.P.</t>
  </si>
  <si>
    <t>Alvarez Aceves Patricia</t>
  </si>
  <si>
    <t>Montes Mariscal Xochitl Lorena</t>
  </si>
  <si>
    <t>Corral Hernández Ramón</t>
  </si>
  <si>
    <t>Venzor Castañeda Luis Humberto</t>
  </si>
  <si>
    <t>Casillas  González  Eduardo</t>
  </si>
  <si>
    <t>Departamento 22 PARTICIPACION CIUDADANA</t>
  </si>
  <si>
    <t xml:space="preserve">Gutiérrez  González  Agustín Jaime </t>
  </si>
  <si>
    <t>Departamento 24 UNIDAD EDITORIAL</t>
  </si>
  <si>
    <t>García  Muñíz Eva</t>
  </si>
  <si>
    <t>MAS:</t>
  </si>
  <si>
    <t>Ismael Barragán López</t>
  </si>
  <si>
    <t>Galindo  Barragán Javier Netzahualcóyotl</t>
  </si>
  <si>
    <t xml:space="preserve">Godínez  Nava  Ivonne Esmeralda </t>
  </si>
  <si>
    <t>GRAN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</si>
</sst>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12"/>
      <name val="Calibri"/>
      <family val="2"/>
      <scheme val="minor"/>
    </font>
    <font>
      <b/>
      <i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indexed="12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indexed="12"/>
      <name val="Calibri"/>
      <family val="2"/>
      <scheme val="minor"/>
    </font>
    <font>
      <b/>
      <sz val="11"/>
      <color indexed="52"/>
      <name val="Calibri"/>
      <family val="2"/>
      <scheme val="minor"/>
    </font>
    <font>
      <sz val="11"/>
      <color indexed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3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1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wrapText="1"/>
    </xf>
    <xf numFmtId="0" fontId="8" fillId="2" borderId="1" xfId="0" applyFont="1" applyFill="1" applyBorder="1" applyAlignment="1">
      <alignment wrapText="1"/>
    </xf>
    <xf numFmtId="0" fontId="9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wrapText="1"/>
    </xf>
    <xf numFmtId="0" fontId="10" fillId="0" borderId="0" xfId="0" applyFont="1"/>
    <xf numFmtId="0" fontId="1" fillId="0" borderId="0" xfId="0" applyFont="1"/>
    <xf numFmtId="164" fontId="0" fillId="0" borderId="0" xfId="0" applyNumberFormat="1"/>
    <xf numFmtId="164" fontId="11" fillId="0" borderId="0" xfId="0" applyNumberFormat="1" applyFont="1"/>
    <xf numFmtId="164" fontId="1" fillId="0" borderId="0" xfId="0" applyNumberFormat="1" applyFont="1"/>
    <xf numFmtId="0" fontId="2" fillId="2" borderId="1" xfId="0" applyFont="1" applyFill="1" applyBorder="1" applyAlignment="1">
      <alignment wrapText="1"/>
    </xf>
    <xf numFmtId="164" fontId="1" fillId="0" borderId="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zoomScaleNormal="100" workbookViewId="0">
      <selection activeCell="A7" sqref="A7"/>
    </sheetView>
  </sheetViews>
  <sheetFormatPr baseColWidth="10" defaultRowHeight="15" x14ac:dyDescent="0.25"/>
  <cols>
    <col min="1" max="1" width="12.28515625" customWidth="1"/>
    <col min="2" max="2" width="30.7109375" customWidth="1"/>
    <col min="3" max="3" width="12.28515625" customWidth="1"/>
    <col min="4" max="4" width="11.28515625" customWidth="1"/>
    <col min="5" max="5" width="11.5703125" customWidth="1"/>
    <col min="6" max="6" width="10.140625" customWidth="1"/>
    <col min="7" max="7" width="16" customWidth="1"/>
    <col min="8" max="8" width="11.85546875" customWidth="1"/>
    <col min="9" max="9" width="9.42578125" customWidth="1"/>
    <col min="10" max="10" width="11.140625" customWidth="1"/>
    <col min="11" max="11" width="12.28515625" customWidth="1"/>
    <col min="12" max="12" width="13" customWidth="1"/>
    <col min="13" max="13" width="10.28515625" customWidth="1"/>
    <col min="14" max="14" width="10.42578125" customWidth="1"/>
    <col min="15" max="15" width="11.28515625" customWidth="1"/>
    <col min="16" max="16" width="15.5703125" customWidth="1"/>
    <col min="17" max="17" width="13.42578125" customWidth="1"/>
  </cols>
  <sheetData>
    <row r="1" spans="1:17" x14ac:dyDescent="0.25">
      <c r="A1" s="1"/>
      <c r="B1" t="s">
        <v>0</v>
      </c>
      <c r="C1" t="s">
        <v>0</v>
      </c>
    </row>
    <row r="2" spans="1:17" ht="21" x14ac:dyDescent="0.35">
      <c r="A2" s="4" t="s">
        <v>1</v>
      </c>
    </row>
    <row r="3" spans="1:17" ht="21" x14ac:dyDescent="0.35">
      <c r="A3" s="4" t="s">
        <v>199</v>
      </c>
    </row>
    <row r="4" spans="1:17" x14ac:dyDescent="0.25">
      <c r="A4" s="5"/>
    </row>
    <row r="5" spans="1:17" ht="45.75" thickBot="1" x14ac:dyDescent="0.3">
      <c r="A5" s="6" t="s">
        <v>3</v>
      </c>
      <c r="B5" s="6" t="s">
        <v>4</v>
      </c>
      <c r="C5" s="6" t="s">
        <v>5</v>
      </c>
      <c r="D5" s="6" t="s">
        <v>200</v>
      </c>
      <c r="E5" s="6" t="s">
        <v>201</v>
      </c>
      <c r="F5" s="6" t="s">
        <v>202</v>
      </c>
      <c r="G5" s="16" t="s">
        <v>203</v>
      </c>
      <c r="H5" s="6" t="s">
        <v>10</v>
      </c>
      <c r="I5" s="6" t="s">
        <v>11</v>
      </c>
      <c r="J5" s="6" t="s">
        <v>204</v>
      </c>
      <c r="K5" s="6" t="s">
        <v>205</v>
      </c>
      <c r="L5" s="6" t="s">
        <v>13</v>
      </c>
      <c r="M5" s="6" t="s">
        <v>21</v>
      </c>
      <c r="N5" s="6" t="s">
        <v>20</v>
      </c>
      <c r="O5" s="6" t="s">
        <v>206</v>
      </c>
      <c r="P5" s="16" t="s">
        <v>207</v>
      </c>
      <c r="Q5" s="10" t="s">
        <v>24</v>
      </c>
    </row>
    <row r="6" spans="1:17" ht="15.75" thickTop="1" x14ac:dyDescent="0.25"/>
    <row r="7" spans="1:17" x14ac:dyDescent="0.25">
      <c r="A7" s="11"/>
    </row>
    <row r="9" spans="1:17" x14ac:dyDescent="0.25">
      <c r="A9" s="12" t="s">
        <v>208</v>
      </c>
    </row>
    <row r="10" spans="1:17" x14ac:dyDescent="0.25">
      <c r="A10">
        <v>84</v>
      </c>
      <c r="B10" t="s">
        <v>209</v>
      </c>
      <c r="C10" s="13">
        <v>61459.5</v>
      </c>
      <c r="D10" s="13">
        <v>331.5</v>
      </c>
      <c r="E10" s="13">
        <v>1878.5</v>
      </c>
      <c r="F10" s="13">
        <v>0</v>
      </c>
      <c r="G10" s="13">
        <v>63669.5</v>
      </c>
      <c r="H10" s="13">
        <v>17261.3</v>
      </c>
      <c r="I10" s="14">
        <v>-7.0000000000000007E-2</v>
      </c>
      <c r="J10" s="13">
        <v>3994.87</v>
      </c>
      <c r="K10" s="13">
        <v>20487</v>
      </c>
      <c r="L10" s="13">
        <v>0</v>
      </c>
      <c r="M10" s="13">
        <v>0</v>
      </c>
      <c r="N10" s="13">
        <v>0</v>
      </c>
      <c r="O10" s="13">
        <v>0</v>
      </c>
      <c r="P10" s="13">
        <v>41743.1</v>
      </c>
      <c r="Q10" s="13">
        <v>21926.400000000001</v>
      </c>
    </row>
    <row r="11" spans="1:17" x14ac:dyDescent="0.25">
      <c r="A11">
        <v>86</v>
      </c>
      <c r="B11" t="s">
        <v>210</v>
      </c>
      <c r="C11" s="13">
        <v>61459.5</v>
      </c>
      <c r="D11" s="13">
        <v>331.5</v>
      </c>
      <c r="E11" s="13">
        <v>1878.5</v>
      </c>
      <c r="F11" s="13">
        <v>750</v>
      </c>
      <c r="G11" s="13">
        <v>64419.5</v>
      </c>
      <c r="H11" s="13">
        <v>17261.3</v>
      </c>
      <c r="I11" s="14">
        <v>-7.0000000000000007E-2</v>
      </c>
      <c r="J11" s="13">
        <v>3994.87</v>
      </c>
      <c r="K11" s="13">
        <v>13656</v>
      </c>
      <c r="L11" s="13">
        <v>0</v>
      </c>
      <c r="M11" s="13">
        <v>0</v>
      </c>
      <c r="N11" s="13">
        <v>0</v>
      </c>
      <c r="O11" s="13">
        <v>0</v>
      </c>
      <c r="P11" s="13">
        <v>34912.1</v>
      </c>
      <c r="Q11" s="13">
        <v>29507.4</v>
      </c>
    </row>
    <row r="12" spans="1:17" x14ac:dyDescent="0.25">
      <c r="A12">
        <v>96</v>
      </c>
      <c r="B12" t="s">
        <v>211</v>
      </c>
      <c r="C12" s="13">
        <v>61459.5</v>
      </c>
      <c r="D12" s="13">
        <v>331.5</v>
      </c>
      <c r="E12" s="13">
        <v>1878.5</v>
      </c>
      <c r="F12" s="13">
        <v>0</v>
      </c>
      <c r="G12" s="13">
        <v>63669.5</v>
      </c>
      <c r="H12" s="13">
        <v>17261.3</v>
      </c>
      <c r="I12" s="14">
        <v>-0.14000000000000001</v>
      </c>
      <c r="J12" s="13">
        <v>3994.87</v>
      </c>
      <c r="K12" s="13">
        <v>26340</v>
      </c>
      <c r="L12" s="13">
        <v>3423.87</v>
      </c>
      <c r="M12" s="13">
        <v>0</v>
      </c>
      <c r="N12" s="13">
        <v>0</v>
      </c>
      <c r="O12" s="13">
        <v>0</v>
      </c>
      <c r="P12" s="13">
        <v>51019.9</v>
      </c>
      <c r="Q12" s="13">
        <v>12649.6</v>
      </c>
    </row>
    <row r="13" spans="1:17" x14ac:dyDescent="0.25">
      <c r="A13">
        <v>99</v>
      </c>
      <c r="B13" t="s">
        <v>212</v>
      </c>
      <c r="C13" s="13">
        <v>61459.5</v>
      </c>
      <c r="D13" s="13">
        <v>331.5</v>
      </c>
      <c r="E13" s="13">
        <v>1878.5</v>
      </c>
      <c r="F13" s="13">
        <v>0</v>
      </c>
      <c r="G13" s="13">
        <v>63669.5</v>
      </c>
      <c r="H13" s="13">
        <v>17261.3</v>
      </c>
      <c r="I13" s="14">
        <v>-7.0000000000000007E-2</v>
      </c>
      <c r="J13" s="13">
        <v>3994.87</v>
      </c>
      <c r="K13" s="13">
        <v>0</v>
      </c>
      <c r="L13" s="13">
        <v>0</v>
      </c>
      <c r="M13" s="13">
        <v>0</v>
      </c>
      <c r="N13" s="13">
        <v>0</v>
      </c>
      <c r="O13" s="13">
        <v>0</v>
      </c>
      <c r="P13" s="13">
        <v>21256.1</v>
      </c>
      <c r="Q13" s="13">
        <v>42413.4</v>
      </c>
    </row>
    <row r="14" spans="1:17" x14ac:dyDescent="0.25">
      <c r="A14">
        <v>100</v>
      </c>
      <c r="B14" t="s">
        <v>213</v>
      </c>
      <c r="C14" s="13">
        <v>61459.5</v>
      </c>
      <c r="D14" s="13">
        <v>331.5</v>
      </c>
      <c r="E14" s="13">
        <v>1878.5</v>
      </c>
      <c r="F14" s="13">
        <v>0</v>
      </c>
      <c r="G14" s="13">
        <v>63669.5</v>
      </c>
      <c r="H14" s="13">
        <v>17261.3</v>
      </c>
      <c r="I14" s="14">
        <v>-0.12</v>
      </c>
      <c r="J14" s="13">
        <v>3994.87</v>
      </c>
      <c r="K14" s="13">
        <v>24584</v>
      </c>
      <c r="L14" s="13">
        <v>1385.85</v>
      </c>
      <c r="M14" s="13">
        <v>0</v>
      </c>
      <c r="N14" s="13">
        <v>0</v>
      </c>
      <c r="O14" s="13">
        <v>0</v>
      </c>
      <c r="P14" s="13">
        <v>47225.9</v>
      </c>
      <c r="Q14" s="13">
        <v>16443.599999999999</v>
      </c>
    </row>
    <row r="15" spans="1:17" x14ac:dyDescent="0.25">
      <c r="A15">
        <v>101</v>
      </c>
      <c r="B15" t="s">
        <v>214</v>
      </c>
      <c r="C15" s="13">
        <v>61459.5</v>
      </c>
      <c r="D15" s="13">
        <v>331.5</v>
      </c>
      <c r="E15" s="13">
        <v>1878.5</v>
      </c>
      <c r="F15" s="13">
        <v>0</v>
      </c>
      <c r="G15" s="13">
        <v>63669.5</v>
      </c>
      <c r="H15" s="13">
        <v>17261.3</v>
      </c>
      <c r="I15" s="14">
        <v>-0.04</v>
      </c>
      <c r="J15" s="13">
        <v>3994.87</v>
      </c>
      <c r="K15" s="13">
        <v>27921.48</v>
      </c>
      <c r="L15" s="13">
        <v>0</v>
      </c>
      <c r="M15" s="13">
        <v>269</v>
      </c>
      <c r="N15" s="13">
        <v>2808.29</v>
      </c>
      <c r="O15" s="13">
        <v>200</v>
      </c>
      <c r="P15" s="13">
        <v>52454.9</v>
      </c>
      <c r="Q15" s="13">
        <v>11214.6</v>
      </c>
    </row>
    <row r="16" spans="1:17" x14ac:dyDescent="0.25">
      <c r="A16" t="s">
        <v>27</v>
      </c>
      <c r="C16" t="s">
        <v>28</v>
      </c>
      <c r="D16" t="s">
        <v>28</v>
      </c>
      <c r="E16" t="s">
        <v>28</v>
      </c>
      <c r="F16" t="s">
        <v>28</v>
      </c>
      <c r="G16" t="s">
        <v>28</v>
      </c>
      <c r="H16" t="s">
        <v>28</v>
      </c>
      <c r="I16" t="s">
        <v>28</v>
      </c>
      <c r="J16" t="s">
        <v>28</v>
      </c>
      <c r="K16" t="s">
        <v>28</v>
      </c>
      <c r="L16" t="s">
        <v>28</v>
      </c>
      <c r="M16" t="s">
        <v>28</v>
      </c>
      <c r="N16" t="s">
        <v>28</v>
      </c>
      <c r="O16" t="s">
        <v>28</v>
      </c>
      <c r="P16" t="s">
        <v>28</v>
      </c>
      <c r="Q16" t="s">
        <v>28</v>
      </c>
    </row>
    <row r="17" spans="1:17" x14ac:dyDescent="0.25">
      <c r="C17" s="15">
        <f>SUM(C10:C16)</f>
        <v>368757</v>
      </c>
      <c r="D17" s="15">
        <f t="shared" ref="D17:Q17" si="0">SUM(D10:D16)</f>
        <v>1989</v>
      </c>
      <c r="E17" s="15">
        <f t="shared" si="0"/>
        <v>11271</v>
      </c>
      <c r="F17" s="15">
        <f t="shared" si="0"/>
        <v>750</v>
      </c>
      <c r="G17" s="15">
        <f t="shared" si="0"/>
        <v>382767</v>
      </c>
      <c r="H17" s="15">
        <f t="shared" si="0"/>
        <v>103567.8</v>
      </c>
      <c r="I17" s="15">
        <f t="shared" si="0"/>
        <v>-0.51</v>
      </c>
      <c r="J17" s="15">
        <f t="shared" si="0"/>
        <v>23969.219999999998</v>
      </c>
      <c r="K17" s="15">
        <f t="shared" si="0"/>
        <v>112988.48</v>
      </c>
      <c r="L17" s="15">
        <f t="shared" si="0"/>
        <v>4809.7199999999993</v>
      </c>
      <c r="M17" s="15">
        <f t="shared" si="0"/>
        <v>269</v>
      </c>
      <c r="N17" s="15">
        <f t="shared" si="0"/>
        <v>2808.29</v>
      </c>
      <c r="O17" s="15">
        <f t="shared" si="0"/>
        <v>200</v>
      </c>
      <c r="P17" s="15">
        <f t="shared" si="0"/>
        <v>248612</v>
      </c>
      <c r="Q17" s="15">
        <f t="shared" si="0"/>
        <v>134155</v>
      </c>
    </row>
    <row r="19" spans="1:17" x14ac:dyDescent="0.25">
      <c r="A19" s="12" t="s">
        <v>215</v>
      </c>
    </row>
    <row r="20" spans="1:17" x14ac:dyDescent="0.25">
      <c r="A20">
        <v>98</v>
      </c>
      <c r="B20" t="s">
        <v>216</v>
      </c>
      <c r="C20" s="13">
        <v>72027.600000000006</v>
      </c>
      <c r="D20" s="13">
        <v>331.5</v>
      </c>
      <c r="E20" s="13">
        <v>1758</v>
      </c>
      <c r="F20" s="13">
        <v>0</v>
      </c>
      <c r="G20" s="13">
        <v>74117.100000000006</v>
      </c>
      <c r="H20" s="13">
        <v>20395.580000000002</v>
      </c>
      <c r="I20" s="14">
        <v>-7.0000000000000007E-2</v>
      </c>
      <c r="J20" s="13">
        <v>4681.79</v>
      </c>
      <c r="K20" s="13">
        <v>24000</v>
      </c>
      <c r="L20" s="13">
        <v>0</v>
      </c>
      <c r="M20" s="13">
        <v>0</v>
      </c>
      <c r="N20" s="13">
        <v>0</v>
      </c>
      <c r="O20" s="13">
        <v>0</v>
      </c>
      <c r="P20" s="13">
        <v>49077.3</v>
      </c>
      <c r="Q20" s="13">
        <v>25039.8</v>
      </c>
    </row>
    <row r="21" spans="1:17" x14ac:dyDescent="0.25">
      <c r="A21" t="s">
        <v>27</v>
      </c>
      <c r="C21" t="s">
        <v>28</v>
      </c>
      <c r="D21" t="s">
        <v>28</v>
      </c>
      <c r="E21" t="s">
        <v>28</v>
      </c>
      <c r="F21" t="s">
        <v>28</v>
      </c>
      <c r="G21" t="s">
        <v>28</v>
      </c>
      <c r="H21" t="s">
        <v>28</v>
      </c>
      <c r="I21" t="s">
        <v>28</v>
      </c>
      <c r="J21" t="s">
        <v>28</v>
      </c>
      <c r="K21" t="s">
        <v>28</v>
      </c>
      <c r="L21" t="s">
        <v>28</v>
      </c>
      <c r="M21" t="s">
        <v>28</v>
      </c>
      <c r="N21" t="s">
        <v>28</v>
      </c>
      <c r="O21" t="s">
        <v>28</v>
      </c>
      <c r="P21" t="s">
        <v>28</v>
      </c>
      <c r="Q21" t="s">
        <v>28</v>
      </c>
    </row>
    <row r="22" spans="1:17" x14ac:dyDescent="0.25">
      <c r="C22" s="15">
        <f>SUM(C20:C21)</f>
        <v>72027.600000000006</v>
      </c>
      <c r="D22" s="15">
        <f t="shared" ref="D22:Q22" si="1">SUM(D20:D21)</f>
        <v>331.5</v>
      </c>
      <c r="E22" s="15">
        <f t="shared" si="1"/>
        <v>1758</v>
      </c>
      <c r="F22" s="15">
        <f t="shared" si="1"/>
        <v>0</v>
      </c>
      <c r="G22" s="15">
        <f t="shared" si="1"/>
        <v>74117.100000000006</v>
      </c>
      <c r="H22" s="15">
        <f t="shared" si="1"/>
        <v>20395.580000000002</v>
      </c>
      <c r="I22" s="15">
        <f t="shared" si="1"/>
        <v>-7.0000000000000007E-2</v>
      </c>
      <c r="J22" s="15">
        <f t="shared" si="1"/>
        <v>4681.79</v>
      </c>
      <c r="K22" s="15">
        <f t="shared" si="1"/>
        <v>24000</v>
      </c>
      <c r="L22" s="15">
        <f t="shared" si="1"/>
        <v>0</v>
      </c>
      <c r="M22" s="15">
        <f t="shared" si="1"/>
        <v>0</v>
      </c>
      <c r="N22" s="15">
        <f t="shared" si="1"/>
        <v>0</v>
      </c>
      <c r="O22" s="15">
        <f t="shared" si="1"/>
        <v>0</v>
      </c>
      <c r="P22" s="15">
        <f t="shared" si="1"/>
        <v>49077.3</v>
      </c>
      <c r="Q22" s="15">
        <f t="shared" si="1"/>
        <v>25039.8</v>
      </c>
    </row>
    <row r="24" spans="1:17" x14ac:dyDescent="0.25">
      <c r="C24" t="s">
        <v>196</v>
      </c>
      <c r="D24" t="s">
        <v>196</v>
      </c>
      <c r="E24" t="s">
        <v>196</v>
      </c>
      <c r="F24" t="s">
        <v>196</v>
      </c>
      <c r="G24" t="s">
        <v>196</v>
      </c>
      <c r="H24" t="s">
        <v>196</v>
      </c>
      <c r="I24" t="s">
        <v>196</v>
      </c>
      <c r="J24" t="s">
        <v>196</v>
      </c>
      <c r="K24" t="s">
        <v>196</v>
      </c>
      <c r="L24" t="s">
        <v>196</v>
      </c>
      <c r="M24" t="s">
        <v>196</v>
      </c>
      <c r="N24" t="s">
        <v>196</v>
      </c>
      <c r="O24" t="s">
        <v>196</v>
      </c>
      <c r="P24" t="s">
        <v>196</v>
      </c>
      <c r="Q24" t="s">
        <v>196</v>
      </c>
    </row>
    <row r="25" spans="1:17" x14ac:dyDescent="0.25">
      <c r="A25" t="s">
        <v>197</v>
      </c>
      <c r="B25" t="s">
        <v>0</v>
      </c>
      <c r="C25" s="15">
        <f>C17+C22</f>
        <v>440784.6</v>
      </c>
      <c r="D25" s="15">
        <f t="shared" ref="D25:Q25" si="2">D17+D22</f>
        <v>2320.5</v>
      </c>
      <c r="E25" s="15">
        <f t="shared" si="2"/>
        <v>13029</v>
      </c>
      <c r="F25" s="15">
        <f t="shared" si="2"/>
        <v>750</v>
      </c>
      <c r="G25" s="15">
        <f t="shared" si="2"/>
        <v>456884.1</v>
      </c>
      <c r="H25" s="15">
        <f t="shared" si="2"/>
        <v>123963.38</v>
      </c>
      <c r="I25" s="15">
        <f t="shared" si="2"/>
        <v>-0.58000000000000007</v>
      </c>
      <c r="J25" s="15">
        <f t="shared" si="2"/>
        <v>28651.01</v>
      </c>
      <c r="K25" s="15">
        <f t="shared" si="2"/>
        <v>136988.47999999998</v>
      </c>
      <c r="L25" s="15">
        <f t="shared" si="2"/>
        <v>4809.7199999999993</v>
      </c>
      <c r="M25" s="15">
        <f t="shared" si="2"/>
        <v>269</v>
      </c>
      <c r="N25" s="15">
        <f t="shared" si="2"/>
        <v>2808.29</v>
      </c>
      <c r="O25" s="15">
        <f t="shared" si="2"/>
        <v>200</v>
      </c>
      <c r="P25" s="15">
        <f t="shared" si="2"/>
        <v>297689.3</v>
      </c>
      <c r="Q25" s="15">
        <f t="shared" si="2"/>
        <v>159194.79999999999</v>
      </c>
    </row>
    <row r="27" spans="1:17" x14ac:dyDescent="0.25">
      <c r="C27" t="s">
        <v>198</v>
      </c>
      <c r="D27" t="s">
        <v>198</v>
      </c>
      <c r="E27" t="s">
        <v>198</v>
      </c>
      <c r="F27" t="s">
        <v>198</v>
      </c>
      <c r="G27" t="s">
        <v>198</v>
      </c>
      <c r="H27" t="s">
        <v>198</v>
      </c>
      <c r="I27" t="s">
        <v>198</v>
      </c>
      <c r="O27" t="s">
        <v>198</v>
      </c>
      <c r="P27" t="s">
        <v>198</v>
      </c>
      <c r="Q27" t="s">
        <v>198</v>
      </c>
    </row>
    <row r="28" spans="1:17" x14ac:dyDescent="0.25">
      <c r="A28" t="s">
        <v>0</v>
      </c>
      <c r="B28" t="s">
        <v>0</v>
      </c>
      <c r="C28" s="12"/>
      <c r="D28" s="12"/>
      <c r="E28" s="12"/>
      <c r="F28" s="12"/>
      <c r="G28" s="12"/>
      <c r="H28" s="12"/>
      <c r="I28" s="12"/>
      <c r="J28" s="15"/>
      <c r="K28" s="15"/>
      <c r="L28" s="15"/>
      <c r="M28" s="12"/>
      <c r="N28" s="15"/>
      <c r="O28" s="12"/>
      <c r="P28" s="12"/>
      <c r="Q28" s="12"/>
    </row>
    <row r="29" spans="1:17" x14ac:dyDescent="0.25">
      <c r="N29" s="13"/>
    </row>
    <row r="30" spans="1:17" x14ac:dyDescent="0.25">
      <c r="L30" s="13"/>
    </row>
  </sheetData>
  <pageMargins left="0.70866141732283472" right="0.70866141732283472" top="0.74803149606299213" bottom="0.74803149606299213" header="0.31496062992125984" footer="0.31496062992125984"/>
  <pageSetup paperSize="5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37"/>
  <sheetViews>
    <sheetView zoomScale="68" zoomScaleNormal="68" workbookViewId="0">
      <selection activeCell="A7" sqref="A7"/>
    </sheetView>
  </sheetViews>
  <sheetFormatPr baseColWidth="10" defaultRowHeight="15" x14ac:dyDescent="0.25"/>
  <cols>
    <col min="1" max="1" width="10.85546875" customWidth="1"/>
    <col min="2" max="2" width="32.28515625" customWidth="1"/>
    <col min="3" max="3" width="12.7109375" customWidth="1"/>
    <col min="4" max="5" width="10.7109375" customWidth="1"/>
    <col min="6" max="6" width="10.5703125" customWidth="1"/>
    <col min="7" max="7" width="12.85546875" customWidth="1"/>
    <col min="8" max="8" width="11.5703125" customWidth="1"/>
    <col min="9" max="9" width="9.42578125" customWidth="1"/>
    <col min="10" max="11" width="11.140625" customWidth="1"/>
    <col min="12" max="12" width="11" customWidth="1"/>
    <col min="13" max="13" width="9.140625" customWidth="1"/>
    <col min="14" max="14" width="10.28515625" customWidth="1"/>
    <col min="15" max="15" width="10.140625" customWidth="1"/>
    <col min="16" max="17" width="9.140625" customWidth="1"/>
    <col min="18" max="18" width="10.140625" customWidth="1"/>
    <col min="19" max="19" width="10.85546875" customWidth="1"/>
    <col min="20" max="20" width="10.140625" customWidth="1"/>
    <col min="21" max="21" width="11.140625" customWidth="1"/>
    <col min="22" max="22" width="13" customWidth="1"/>
  </cols>
  <sheetData>
    <row r="1" spans="1:22" x14ac:dyDescent="0.25">
      <c r="A1" s="1"/>
      <c r="B1" t="s">
        <v>0</v>
      </c>
      <c r="C1" t="s">
        <v>0</v>
      </c>
    </row>
    <row r="2" spans="1:22" ht="21" x14ac:dyDescent="0.35">
      <c r="A2" s="2" t="s">
        <v>1</v>
      </c>
      <c r="B2" s="3"/>
    </row>
    <row r="3" spans="1:22" ht="21" x14ac:dyDescent="0.35">
      <c r="A3" s="4" t="s">
        <v>2</v>
      </c>
      <c r="B3" s="4"/>
    </row>
    <row r="4" spans="1:22" x14ac:dyDescent="0.25">
      <c r="B4" s="5"/>
    </row>
    <row r="5" spans="1:22" ht="79.5" customHeight="1" thickBot="1" x14ac:dyDescent="0.3">
      <c r="A5" s="6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7" t="s">
        <v>9</v>
      </c>
      <c r="H5" s="6" t="s">
        <v>10</v>
      </c>
      <c r="I5" s="6" t="s">
        <v>11</v>
      </c>
      <c r="J5" s="6" t="s">
        <v>12</v>
      </c>
      <c r="K5" s="6" t="s">
        <v>13</v>
      </c>
      <c r="L5" s="6" t="s">
        <v>14</v>
      </c>
      <c r="M5" s="6" t="s">
        <v>15</v>
      </c>
      <c r="N5" s="6" t="s">
        <v>16</v>
      </c>
      <c r="O5" s="6" t="s">
        <v>17</v>
      </c>
      <c r="P5" s="6" t="s">
        <v>18</v>
      </c>
      <c r="Q5" s="6" t="s">
        <v>19</v>
      </c>
      <c r="R5" s="6" t="s">
        <v>20</v>
      </c>
      <c r="S5" s="6" t="s">
        <v>21</v>
      </c>
      <c r="T5" s="8" t="s">
        <v>22</v>
      </c>
      <c r="U5" s="9" t="s">
        <v>23</v>
      </c>
      <c r="V5" s="10" t="s">
        <v>24</v>
      </c>
    </row>
    <row r="6" spans="1:22" ht="15.75" thickTop="1" x14ac:dyDescent="0.25"/>
    <row r="7" spans="1:22" x14ac:dyDescent="0.25">
      <c r="A7" s="11"/>
    </row>
    <row r="9" spans="1:22" x14ac:dyDescent="0.25">
      <c r="A9" s="12" t="s">
        <v>25</v>
      </c>
    </row>
    <row r="10" spans="1:22" x14ac:dyDescent="0.25">
      <c r="A10">
        <v>224</v>
      </c>
      <c r="B10" t="s">
        <v>26</v>
      </c>
      <c r="C10" s="13">
        <v>7591.5</v>
      </c>
      <c r="D10" s="13">
        <v>286.20999999999998</v>
      </c>
      <c r="E10" s="13">
        <v>172.25</v>
      </c>
      <c r="F10" s="13">
        <v>0</v>
      </c>
      <c r="G10" s="13">
        <v>8049.96</v>
      </c>
      <c r="H10" s="13">
        <v>1164.92</v>
      </c>
      <c r="I10" s="14">
        <v>-0.01</v>
      </c>
      <c r="J10" s="13">
        <v>493.45</v>
      </c>
      <c r="K10" s="13">
        <v>0</v>
      </c>
      <c r="L10" s="13">
        <v>2423</v>
      </c>
      <c r="M10" s="13">
        <v>0</v>
      </c>
      <c r="N10" s="13">
        <v>0</v>
      </c>
      <c r="O10" s="13">
        <v>1045</v>
      </c>
      <c r="P10" s="13">
        <v>0</v>
      </c>
      <c r="Q10" s="13">
        <v>0</v>
      </c>
      <c r="R10" s="13">
        <v>0</v>
      </c>
      <c r="S10" s="13">
        <v>730</v>
      </c>
      <c r="T10" s="13">
        <v>0</v>
      </c>
      <c r="U10" s="13">
        <v>5856.36</v>
      </c>
      <c r="V10" s="13">
        <v>2193.6</v>
      </c>
    </row>
    <row r="11" spans="1:22" x14ac:dyDescent="0.25">
      <c r="A11" t="s">
        <v>27</v>
      </c>
      <c r="C11" t="s">
        <v>28</v>
      </c>
      <c r="D11" t="s">
        <v>28</v>
      </c>
      <c r="E11" t="s">
        <v>28</v>
      </c>
      <c r="F11" t="s">
        <v>28</v>
      </c>
      <c r="G11" t="s">
        <v>28</v>
      </c>
      <c r="H11" t="s">
        <v>28</v>
      </c>
      <c r="I11" t="s">
        <v>28</v>
      </c>
      <c r="J11" t="s">
        <v>28</v>
      </c>
      <c r="K11" t="s">
        <v>28</v>
      </c>
      <c r="L11" t="s">
        <v>28</v>
      </c>
      <c r="M11" t="s">
        <v>28</v>
      </c>
      <c r="N11" t="s">
        <v>28</v>
      </c>
      <c r="O11" t="s">
        <v>28</v>
      </c>
      <c r="P11" t="s">
        <v>28</v>
      </c>
      <c r="Q11" t="s">
        <v>28</v>
      </c>
      <c r="R11" t="s">
        <v>28</v>
      </c>
      <c r="S11" t="s">
        <v>28</v>
      </c>
      <c r="T11" t="s">
        <v>28</v>
      </c>
      <c r="U11" t="s">
        <v>28</v>
      </c>
      <c r="V11" t="s">
        <v>28</v>
      </c>
    </row>
    <row r="12" spans="1:22" x14ac:dyDescent="0.25">
      <c r="C12" s="15">
        <f>SUM(C10:C11)</f>
        <v>7591.5</v>
      </c>
      <c r="D12" s="15">
        <f t="shared" ref="D12:V12" si="0">SUM(D10:D11)</f>
        <v>286.20999999999998</v>
      </c>
      <c r="E12" s="15">
        <f t="shared" si="0"/>
        <v>172.25</v>
      </c>
      <c r="F12" s="15">
        <f t="shared" si="0"/>
        <v>0</v>
      </c>
      <c r="G12" s="15">
        <f t="shared" si="0"/>
        <v>8049.96</v>
      </c>
      <c r="H12" s="15">
        <f t="shared" si="0"/>
        <v>1164.92</v>
      </c>
      <c r="I12" s="15">
        <f t="shared" si="0"/>
        <v>-0.01</v>
      </c>
      <c r="J12" s="15">
        <f t="shared" si="0"/>
        <v>493.45</v>
      </c>
      <c r="K12" s="15">
        <f t="shared" si="0"/>
        <v>0</v>
      </c>
      <c r="L12" s="15">
        <f t="shared" si="0"/>
        <v>2423</v>
      </c>
      <c r="M12" s="15">
        <f t="shared" si="0"/>
        <v>0</v>
      </c>
      <c r="N12" s="15">
        <f t="shared" si="0"/>
        <v>0</v>
      </c>
      <c r="O12" s="15">
        <f t="shared" si="0"/>
        <v>1045</v>
      </c>
      <c r="P12" s="15">
        <f t="shared" si="0"/>
        <v>0</v>
      </c>
      <c r="Q12" s="15">
        <f t="shared" si="0"/>
        <v>0</v>
      </c>
      <c r="R12" s="15">
        <f t="shared" si="0"/>
        <v>0</v>
      </c>
      <c r="S12" s="15">
        <f t="shared" si="0"/>
        <v>730</v>
      </c>
      <c r="T12" s="15">
        <f t="shared" si="0"/>
        <v>0</v>
      </c>
      <c r="U12" s="15">
        <f t="shared" si="0"/>
        <v>5856.36</v>
      </c>
      <c r="V12" s="15">
        <f t="shared" si="0"/>
        <v>2193.6</v>
      </c>
    </row>
    <row r="14" spans="1:22" x14ac:dyDescent="0.25">
      <c r="A14" s="12" t="s">
        <v>29</v>
      </c>
    </row>
    <row r="15" spans="1:22" x14ac:dyDescent="0.25">
      <c r="A15">
        <v>262</v>
      </c>
      <c r="B15" t="s">
        <v>30</v>
      </c>
      <c r="C15" s="13">
        <v>14440.5</v>
      </c>
      <c r="D15" s="13">
        <v>556.75</v>
      </c>
      <c r="E15" s="13">
        <v>392.04</v>
      </c>
      <c r="F15" s="13">
        <v>0</v>
      </c>
      <c r="G15" s="13">
        <v>15389.29</v>
      </c>
      <c r="H15" s="13">
        <v>2840.68</v>
      </c>
      <c r="I15" s="14">
        <v>-0.02</v>
      </c>
      <c r="J15" s="13">
        <v>938.63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3779.29</v>
      </c>
      <c r="V15" s="13">
        <v>11610</v>
      </c>
    </row>
    <row r="16" spans="1:22" x14ac:dyDescent="0.25">
      <c r="A16">
        <v>264</v>
      </c>
      <c r="B16" t="s">
        <v>31</v>
      </c>
      <c r="C16" s="13">
        <v>7591.5</v>
      </c>
      <c r="D16" s="13">
        <v>286.20999999999998</v>
      </c>
      <c r="E16" s="13">
        <v>172.25</v>
      </c>
      <c r="F16" s="13">
        <v>0</v>
      </c>
      <c r="G16" s="13">
        <v>8049.96</v>
      </c>
      <c r="H16" s="13">
        <v>1164.92</v>
      </c>
      <c r="I16" s="14">
        <v>-0.01</v>
      </c>
      <c r="J16" s="13">
        <v>493.45</v>
      </c>
      <c r="K16" s="13">
        <v>0</v>
      </c>
      <c r="L16" s="13">
        <v>2188</v>
      </c>
      <c r="M16" s="13">
        <v>0</v>
      </c>
      <c r="N16" s="13">
        <v>0</v>
      </c>
      <c r="O16" s="13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3846.36</v>
      </c>
      <c r="V16" s="13">
        <v>4203.6000000000004</v>
      </c>
    </row>
    <row r="17" spans="1:22" x14ac:dyDescent="0.25">
      <c r="A17">
        <v>289</v>
      </c>
      <c r="B17" t="s">
        <v>32</v>
      </c>
      <c r="C17" s="13">
        <v>7591.5</v>
      </c>
      <c r="D17" s="13">
        <v>286.20999999999998</v>
      </c>
      <c r="E17" s="13">
        <v>172.25</v>
      </c>
      <c r="F17" s="13">
        <v>0</v>
      </c>
      <c r="G17" s="13">
        <v>8049.96</v>
      </c>
      <c r="H17" s="13">
        <v>1164.92</v>
      </c>
      <c r="I17" s="14">
        <v>-0.12</v>
      </c>
      <c r="J17" s="13">
        <v>493.45</v>
      </c>
      <c r="K17" s="13">
        <v>2749.11</v>
      </c>
      <c r="L17" s="13">
        <v>1047</v>
      </c>
      <c r="M17" s="13">
        <v>0</v>
      </c>
      <c r="N17" s="13">
        <v>0</v>
      </c>
      <c r="O17" s="13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5454.36</v>
      </c>
      <c r="V17" s="13">
        <v>2595.6</v>
      </c>
    </row>
    <row r="18" spans="1:22" x14ac:dyDescent="0.25">
      <c r="A18">
        <v>338</v>
      </c>
      <c r="B18" t="s">
        <v>33</v>
      </c>
      <c r="C18" s="13">
        <v>7591.5</v>
      </c>
      <c r="D18" s="13">
        <v>286.20999999999998</v>
      </c>
      <c r="E18" s="13">
        <v>172.25</v>
      </c>
      <c r="F18" s="13">
        <v>0</v>
      </c>
      <c r="G18" s="13">
        <v>8049.96</v>
      </c>
      <c r="H18" s="13">
        <v>1164.92</v>
      </c>
      <c r="I18" s="14">
        <v>-0.01</v>
      </c>
      <c r="J18" s="13">
        <v>493.45</v>
      </c>
      <c r="K18" s="13">
        <v>0</v>
      </c>
      <c r="L18" s="13">
        <v>0</v>
      </c>
      <c r="M18" s="13">
        <v>0</v>
      </c>
      <c r="N18" s="13">
        <v>0</v>
      </c>
      <c r="O18" s="13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1658.36</v>
      </c>
      <c r="V18" s="13">
        <v>6391.6</v>
      </c>
    </row>
    <row r="19" spans="1:22" x14ac:dyDescent="0.25">
      <c r="A19">
        <v>342</v>
      </c>
      <c r="B19" t="s">
        <v>34</v>
      </c>
      <c r="C19" s="13">
        <v>14440.5</v>
      </c>
      <c r="D19" s="13">
        <v>556.75</v>
      </c>
      <c r="E19" s="13">
        <v>392.04</v>
      </c>
      <c r="F19" s="13">
        <v>750</v>
      </c>
      <c r="G19" s="13">
        <v>16139.29</v>
      </c>
      <c r="H19" s="13">
        <v>2840.68</v>
      </c>
      <c r="I19" s="13">
        <v>0.18</v>
      </c>
      <c r="J19" s="13">
        <v>938.63</v>
      </c>
      <c r="K19" s="13">
        <v>0</v>
      </c>
      <c r="L19" s="13">
        <v>6414</v>
      </c>
      <c r="M19" s="13">
        <v>0</v>
      </c>
      <c r="N19" s="13">
        <v>0</v>
      </c>
      <c r="O19" s="13">
        <v>0</v>
      </c>
      <c r="P19" s="13">
        <v>0</v>
      </c>
      <c r="Q19" s="13">
        <v>0</v>
      </c>
      <c r="R19" s="13">
        <v>0</v>
      </c>
      <c r="S19" s="13">
        <v>188</v>
      </c>
      <c r="T19" s="13">
        <v>0</v>
      </c>
      <c r="U19" s="13">
        <v>10381.49</v>
      </c>
      <c r="V19" s="13">
        <v>5757.8</v>
      </c>
    </row>
    <row r="20" spans="1:22" x14ac:dyDescent="0.25">
      <c r="A20">
        <v>343</v>
      </c>
      <c r="B20" t="s">
        <v>35</v>
      </c>
      <c r="C20" s="13">
        <v>7591.5</v>
      </c>
      <c r="D20" s="13">
        <v>286.20999999999998</v>
      </c>
      <c r="E20" s="13">
        <v>172.25</v>
      </c>
      <c r="F20" s="13">
        <v>0</v>
      </c>
      <c r="G20" s="13">
        <v>8049.96</v>
      </c>
      <c r="H20" s="13">
        <v>1164.92</v>
      </c>
      <c r="I20" s="14">
        <v>-0.01</v>
      </c>
      <c r="J20" s="13">
        <v>493.45</v>
      </c>
      <c r="K20" s="13">
        <v>0</v>
      </c>
      <c r="L20" s="13">
        <v>1688</v>
      </c>
      <c r="M20" s="13">
        <v>0</v>
      </c>
      <c r="N20" s="13">
        <v>0</v>
      </c>
      <c r="O20" s="13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3346.36</v>
      </c>
      <c r="V20" s="13">
        <v>4703.6000000000004</v>
      </c>
    </row>
    <row r="21" spans="1:22" x14ac:dyDescent="0.25">
      <c r="A21">
        <v>344</v>
      </c>
      <c r="B21" t="s">
        <v>36</v>
      </c>
      <c r="C21" s="13">
        <v>14440.5</v>
      </c>
      <c r="D21" s="13">
        <v>556.75</v>
      </c>
      <c r="E21" s="13">
        <v>392.04</v>
      </c>
      <c r="F21" s="13">
        <v>0</v>
      </c>
      <c r="G21" s="13">
        <v>15389.29</v>
      </c>
      <c r="H21" s="13">
        <v>2840.68</v>
      </c>
      <c r="I21" s="13">
        <v>0.11</v>
      </c>
      <c r="J21" s="13">
        <v>938.63</v>
      </c>
      <c r="K21" s="13">
        <v>2785.77</v>
      </c>
      <c r="L21" s="13">
        <v>0</v>
      </c>
      <c r="M21" s="13">
        <v>0</v>
      </c>
      <c r="N21" s="13">
        <v>0</v>
      </c>
      <c r="O21" s="13">
        <v>0</v>
      </c>
      <c r="P21" s="13">
        <v>0</v>
      </c>
      <c r="Q21" s="13">
        <v>0</v>
      </c>
      <c r="R21" s="13">
        <v>3519.7</v>
      </c>
      <c r="S21" s="13">
        <v>0</v>
      </c>
      <c r="T21" s="13">
        <v>0</v>
      </c>
      <c r="U21" s="13">
        <v>10084.89</v>
      </c>
      <c r="V21" s="13">
        <v>5304.4</v>
      </c>
    </row>
    <row r="22" spans="1:22" x14ac:dyDescent="0.25">
      <c r="A22">
        <v>345</v>
      </c>
      <c r="B22" t="s">
        <v>37</v>
      </c>
      <c r="C22" s="13">
        <v>14440.5</v>
      </c>
      <c r="D22" s="13">
        <v>556.75</v>
      </c>
      <c r="E22" s="13">
        <v>392.04</v>
      </c>
      <c r="F22" s="13">
        <v>0</v>
      </c>
      <c r="G22" s="13">
        <v>15389.29</v>
      </c>
      <c r="H22" s="13">
        <v>2840.68</v>
      </c>
      <c r="I22" s="14">
        <v>-0.02</v>
      </c>
      <c r="J22" s="13">
        <v>938.63</v>
      </c>
      <c r="K22" s="13">
        <v>0</v>
      </c>
      <c r="L22" s="13">
        <v>0</v>
      </c>
      <c r="M22" s="13">
        <v>0</v>
      </c>
      <c r="N22" s="13">
        <v>0</v>
      </c>
      <c r="O22" s="13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3779.29</v>
      </c>
      <c r="V22" s="13">
        <v>11610</v>
      </c>
    </row>
    <row r="23" spans="1:22" x14ac:dyDescent="0.25">
      <c r="A23">
        <v>363</v>
      </c>
      <c r="B23" t="s">
        <v>38</v>
      </c>
      <c r="C23" s="13">
        <v>7591.5</v>
      </c>
      <c r="D23" s="13">
        <v>286.20999999999998</v>
      </c>
      <c r="E23" s="13">
        <v>172.25</v>
      </c>
      <c r="F23" s="13">
        <v>750</v>
      </c>
      <c r="G23" s="13">
        <v>8799.9599999999991</v>
      </c>
      <c r="H23" s="13">
        <v>1164.92</v>
      </c>
      <c r="I23" s="14">
        <v>-0.01</v>
      </c>
      <c r="J23" s="13">
        <v>493.45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1658.36</v>
      </c>
      <c r="V23" s="13">
        <v>7141.6</v>
      </c>
    </row>
    <row r="24" spans="1:22" x14ac:dyDescent="0.25">
      <c r="A24">
        <v>370</v>
      </c>
      <c r="B24" t="s">
        <v>39</v>
      </c>
      <c r="C24" s="13">
        <v>14440.5</v>
      </c>
      <c r="D24" s="13">
        <v>556.75</v>
      </c>
      <c r="E24" s="13">
        <v>392.04</v>
      </c>
      <c r="F24" s="13">
        <v>0</v>
      </c>
      <c r="G24" s="13">
        <v>15389.29</v>
      </c>
      <c r="H24" s="13">
        <v>2840.68</v>
      </c>
      <c r="I24" s="14">
        <v>-0.02</v>
      </c>
      <c r="J24" s="13">
        <v>938.63</v>
      </c>
      <c r="K24" s="13">
        <v>0</v>
      </c>
      <c r="L24" s="13">
        <v>0</v>
      </c>
      <c r="M24" s="13">
        <v>0</v>
      </c>
      <c r="N24" s="13">
        <v>0</v>
      </c>
      <c r="O24" s="13">
        <v>0</v>
      </c>
      <c r="P24" s="13">
        <v>0</v>
      </c>
      <c r="Q24" s="13">
        <v>0</v>
      </c>
      <c r="R24" s="13">
        <v>0</v>
      </c>
      <c r="S24" s="13">
        <v>0</v>
      </c>
      <c r="T24" s="13">
        <v>0</v>
      </c>
      <c r="U24" s="13">
        <v>3779.29</v>
      </c>
      <c r="V24" s="13">
        <v>11610</v>
      </c>
    </row>
    <row r="25" spans="1:22" x14ac:dyDescent="0.25">
      <c r="A25">
        <v>377</v>
      </c>
      <c r="B25" t="s">
        <v>40</v>
      </c>
      <c r="C25" s="13">
        <v>14440.5</v>
      </c>
      <c r="D25" s="13">
        <v>556.75</v>
      </c>
      <c r="E25" s="13">
        <v>392.04</v>
      </c>
      <c r="F25" s="13">
        <v>0</v>
      </c>
      <c r="G25" s="13">
        <v>15389.29</v>
      </c>
      <c r="H25" s="13">
        <v>2840.68</v>
      </c>
      <c r="I25" s="14">
        <v>-0.02</v>
      </c>
      <c r="J25" s="13">
        <v>938.63</v>
      </c>
      <c r="K25" s="13">
        <v>0</v>
      </c>
      <c r="L25" s="13">
        <v>0</v>
      </c>
      <c r="M25" s="13">
        <v>0</v>
      </c>
      <c r="N25" s="13">
        <v>0</v>
      </c>
      <c r="O25" s="13">
        <v>0</v>
      </c>
      <c r="P25" s="13">
        <v>0</v>
      </c>
      <c r="Q25" s="13">
        <v>0</v>
      </c>
      <c r="R25" s="13">
        <v>0</v>
      </c>
      <c r="S25" s="13">
        <v>0</v>
      </c>
      <c r="T25" s="13">
        <v>0</v>
      </c>
      <c r="U25" s="13">
        <v>3779.29</v>
      </c>
      <c r="V25" s="13">
        <v>11610</v>
      </c>
    </row>
    <row r="26" spans="1:22" x14ac:dyDescent="0.25">
      <c r="A26" t="s">
        <v>27</v>
      </c>
      <c r="C26" t="s">
        <v>28</v>
      </c>
      <c r="D26" t="s">
        <v>28</v>
      </c>
      <c r="E26" t="s">
        <v>28</v>
      </c>
      <c r="F26" t="s">
        <v>28</v>
      </c>
      <c r="G26" t="s">
        <v>28</v>
      </c>
      <c r="H26" t="s">
        <v>28</v>
      </c>
      <c r="I26" t="s">
        <v>28</v>
      </c>
      <c r="J26" t="s">
        <v>28</v>
      </c>
      <c r="K26" t="s">
        <v>28</v>
      </c>
      <c r="L26" t="s">
        <v>28</v>
      </c>
      <c r="M26" t="s">
        <v>28</v>
      </c>
      <c r="N26" t="s">
        <v>28</v>
      </c>
      <c r="O26" t="s">
        <v>28</v>
      </c>
      <c r="P26" t="s">
        <v>28</v>
      </c>
      <c r="Q26" t="s">
        <v>28</v>
      </c>
      <c r="R26" t="s">
        <v>28</v>
      </c>
      <c r="S26" t="s">
        <v>28</v>
      </c>
      <c r="T26" t="s">
        <v>28</v>
      </c>
      <c r="U26" t="s">
        <v>28</v>
      </c>
      <c r="V26" t="s">
        <v>28</v>
      </c>
    </row>
    <row r="27" spans="1:22" x14ac:dyDescent="0.25">
      <c r="C27" s="15">
        <f>SUM(C15:C26)</f>
        <v>124600.5</v>
      </c>
      <c r="D27" s="15">
        <f t="shared" ref="D27:V27" si="1">SUM(D15:D26)</f>
        <v>4771.55</v>
      </c>
      <c r="E27" s="15">
        <f t="shared" si="1"/>
        <v>3213.49</v>
      </c>
      <c r="F27" s="15">
        <f t="shared" si="1"/>
        <v>1500</v>
      </c>
      <c r="G27" s="15">
        <f t="shared" si="1"/>
        <v>134085.54</v>
      </c>
      <c r="H27" s="15">
        <f t="shared" si="1"/>
        <v>22868.68</v>
      </c>
      <c r="I27" s="15">
        <f t="shared" si="1"/>
        <v>4.9999999999999989E-2</v>
      </c>
      <c r="J27" s="15">
        <f t="shared" si="1"/>
        <v>8099.03</v>
      </c>
      <c r="K27" s="15">
        <f t="shared" si="1"/>
        <v>5534.88</v>
      </c>
      <c r="L27" s="15">
        <f t="shared" si="1"/>
        <v>11337</v>
      </c>
      <c r="M27" s="15">
        <f t="shared" si="1"/>
        <v>0</v>
      </c>
      <c r="N27" s="15">
        <f t="shared" si="1"/>
        <v>0</v>
      </c>
      <c r="O27" s="15">
        <f t="shared" si="1"/>
        <v>0</v>
      </c>
      <c r="P27" s="15">
        <f t="shared" si="1"/>
        <v>0</v>
      </c>
      <c r="Q27" s="15">
        <f t="shared" si="1"/>
        <v>0</v>
      </c>
      <c r="R27" s="15">
        <f t="shared" si="1"/>
        <v>3519.7</v>
      </c>
      <c r="S27" s="15">
        <f t="shared" si="1"/>
        <v>188</v>
      </c>
      <c r="T27" s="15">
        <f t="shared" si="1"/>
        <v>0</v>
      </c>
      <c r="U27" s="15">
        <f t="shared" si="1"/>
        <v>51547.340000000004</v>
      </c>
      <c r="V27" s="15">
        <f t="shared" si="1"/>
        <v>82538.200000000012</v>
      </c>
    </row>
    <row r="29" spans="1:22" x14ac:dyDescent="0.25">
      <c r="A29" s="12" t="s">
        <v>41</v>
      </c>
    </row>
    <row r="30" spans="1:22" x14ac:dyDescent="0.25">
      <c r="A30">
        <v>291</v>
      </c>
      <c r="B30" t="s">
        <v>42</v>
      </c>
      <c r="C30" s="13">
        <v>11310</v>
      </c>
      <c r="D30" s="13">
        <v>385</v>
      </c>
      <c r="E30" s="13">
        <v>271.63</v>
      </c>
      <c r="F30" s="13">
        <v>0</v>
      </c>
      <c r="G30" s="13">
        <v>11966.63</v>
      </c>
      <c r="H30" s="13">
        <v>2035.67</v>
      </c>
      <c r="I30" s="13">
        <v>0.01</v>
      </c>
      <c r="J30" s="13">
        <v>735.15</v>
      </c>
      <c r="K30" s="13">
        <v>0</v>
      </c>
      <c r="L30" s="13">
        <v>2406</v>
      </c>
      <c r="M30" s="13">
        <v>0</v>
      </c>
      <c r="N30" s="13">
        <v>0</v>
      </c>
      <c r="O30" s="13">
        <v>122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5298.83</v>
      </c>
      <c r="V30" s="13">
        <v>6667.8</v>
      </c>
    </row>
    <row r="31" spans="1:22" x14ac:dyDescent="0.25">
      <c r="A31">
        <v>293</v>
      </c>
      <c r="B31" t="s">
        <v>43</v>
      </c>
      <c r="C31" s="13">
        <v>7591.5</v>
      </c>
      <c r="D31" s="13">
        <v>286.20999999999998</v>
      </c>
      <c r="E31" s="13">
        <v>172.25</v>
      </c>
      <c r="F31" s="13">
        <v>0</v>
      </c>
      <c r="G31" s="13">
        <v>8049.96</v>
      </c>
      <c r="H31" s="13">
        <v>1164.92</v>
      </c>
      <c r="I31" s="14">
        <v>-0.01</v>
      </c>
      <c r="J31" s="13">
        <v>493.45</v>
      </c>
      <c r="K31" s="13">
        <v>0</v>
      </c>
      <c r="L31" s="13">
        <v>0</v>
      </c>
      <c r="M31" s="13">
        <v>0</v>
      </c>
      <c r="N31" s="13">
        <v>0</v>
      </c>
      <c r="O31" s="13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1658.36</v>
      </c>
      <c r="V31" s="13">
        <v>6391.6</v>
      </c>
    </row>
    <row r="32" spans="1:22" x14ac:dyDescent="0.25">
      <c r="A32">
        <v>337</v>
      </c>
      <c r="B32" t="s">
        <v>44</v>
      </c>
      <c r="C32" s="13">
        <v>14440.5</v>
      </c>
      <c r="D32" s="13">
        <v>556.75</v>
      </c>
      <c r="E32" s="13">
        <v>392.04</v>
      </c>
      <c r="F32" s="13">
        <v>0</v>
      </c>
      <c r="G32" s="13">
        <v>15389.29</v>
      </c>
      <c r="H32" s="13">
        <v>2840.68</v>
      </c>
      <c r="I32" s="14">
        <v>-0.02</v>
      </c>
      <c r="J32" s="13">
        <v>938.63</v>
      </c>
      <c r="K32" s="13">
        <v>0</v>
      </c>
      <c r="L32" s="13">
        <v>3073</v>
      </c>
      <c r="M32" s="13">
        <v>0</v>
      </c>
      <c r="N32" s="13">
        <v>0</v>
      </c>
      <c r="O32" s="13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6852.29</v>
      </c>
      <c r="V32" s="13">
        <v>8537</v>
      </c>
    </row>
    <row r="33" spans="1:22" x14ac:dyDescent="0.25">
      <c r="A33">
        <v>340</v>
      </c>
      <c r="B33" t="s">
        <v>45</v>
      </c>
      <c r="C33" s="13">
        <v>29565.5</v>
      </c>
      <c r="D33" s="13">
        <v>783</v>
      </c>
      <c r="E33" s="13">
        <v>550.79</v>
      </c>
      <c r="F33" s="13">
        <v>0</v>
      </c>
      <c r="G33" s="13">
        <v>30899.29</v>
      </c>
      <c r="H33" s="13">
        <v>7430.24</v>
      </c>
      <c r="I33" s="14">
        <v>-0.11</v>
      </c>
      <c r="J33" s="13">
        <v>1921.76</v>
      </c>
      <c r="K33" s="13">
        <v>0</v>
      </c>
      <c r="L33" s="13">
        <v>4717</v>
      </c>
      <c r="M33" s="13">
        <v>0</v>
      </c>
      <c r="N33" s="13">
        <v>0</v>
      </c>
      <c r="O33" s="13">
        <v>0</v>
      </c>
      <c r="P33" s="13">
        <v>0</v>
      </c>
      <c r="Q33" s="13">
        <v>0</v>
      </c>
      <c r="R33" s="13">
        <v>0</v>
      </c>
      <c r="S33" s="13">
        <v>229</v>
      </c>
      <c r="T33" s="13">
        <v>0</v>
      </c>
      <c r="U33" s="13">
        <v>14297.89</v>
      </c>
      <c r="V33" s="13">
        <v>16601.400000000001</v>
      </c>
    </row>
    <row r="34" spans="1:22" x14ac:dyDescent="0.25">
      <c r="A34">
        <v>37</v>
      </c>
      <c r="B34" t="s">
        <v>46</v>
      </c>
      <c r="C34" s="13">
        <v>11310</v>
      </c>
      <c r="D34" s="13">
        <v>385</v>
      </c>
      <c r="E34" s="13">
        <v>271.63</v>
      </c>
      <c r="F34" s="13">
        <v>0</v>
      </c>
      <c r="G34" s="13">
        <v>11966.63</v>
      </c>
      <c r="H34" s="13">
        <v>2035.67</v>
      </c>
      <c r="I34" s="14">
        <v>-0.08</v>
      </c>
      <c r="J34" s="13">
        <v>735.15</v>
      </c>
      <c r="K34" s="13">
        <v>0</v>
      </c>
      <c r="L34" s="13">
        <v>1439</v>
      </c>
      <c r="M34" s="13">
        <v>0</v>
      </c>
      <c r="N34" s="13">
        <v>4216.6899999999996</v>
      </c>
      <c r="O34" s="13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8426.43</v>
      </c>
      <c r="V34" s="13">
        <v>3540.2</v>
      </c>
    </row>
    <row r="35" spans="1:22" x14ac:dyDescent="0.25">
      <c r="A35">
        <v>381</v>
      </c>
      <c r="B35" t="s">
        <v>47</v>
      </c>
      <c r="C35" s="13">
        <v>8676.5</v>
      </c>
      <c r="D35" s="13">
        <v>339.67</v>
      </c>
      <c r="E35" s="13">
        <v>239.75</v>
      </c>
      <c r="F35" s="13">
        <v>0</v>
      </c>
      <c r="G35" s="13">
        <v>9255.92</v>
      </c>
      <c r="H35" s="13">
        <v>1422.51</v>
      </c>
      <c r="I35" s="13">
        <v>0.04</v>
      </c>
      <c r="J35" s="13">
        <v>563.97</v>
      </c>
      <c r="K35" s="13">
        <v>0</v>
      </c>
      <c r="L35" s="13">
        <v>0</v>
      </c>
      <c r="M35" s="13">
        <v>0</v>
      </c>
      <c r="N35" s="13">
        <v>0</v>
      </c>
      <c r="O35" s="13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1986.52</v>
      </c>
      <c r="V35" s="13">
        <v>7269.4</v>
      </c>
    </row>
    <row r="36" spans="1:22" x14ac:dyDescent="0.25">
      <c r="A36">
        <v>72</v>
      </c>
      <c r="B36" t="s">
        <v>48</v>
      </c>
      <c r="C36" s="13">
        <v>29565.5</v>
      </c>
      <c r="D36" s="13">
        <v>783</v>
      </c>
      <c r="E36" s="13">
        <v>550.79</v>
      </c>
      <c r="F36" s="13">
        <v>750</v>
      </c>
      <c r="G36" s="13">
        <v>31649.29</v>
      </c>
      <c r="H36" s="13">
        <v>7430.24</v>
      </c>
      <c r="I36" s="13">
        <v>0.09</v>
      </c>
      <c r="J36" s="13">
        <v>1921.76</v>
      </c>
      <c r="K36" s="13">
        <v>0</v>
      </c>
      <c r="L36" s="13">
        <v>11827</v>
      </c>
      <c r="M36" s="13">
        <v>0</v>
      </c>
      <c r="N36" s="13">
        <v>0</v>
      </c>
      <c r="O36" s="13">
        <v>0</v>
      </c>
      <c r="P36" s="13">
        <v>0</v>
      </c>
      <c r="Q36" s="13">
        <v>0</v>
      </c>
      <c r="R36" s="13">
        <v>0</v>
      </c>
      <c r="S36" s="13">
        <v>486</v>
      </c>
      <c r="T36" s="13">
        <v>0</v>
      </c>
      <c r="U36" s="13">
        <v>21665.09</v>
      </c>
      <c r="V36" s="13">
        <v>9984.2000000000007</v>
      </c>
    </row>
    <row r="37" spans="1:22" x14ac:dyDescent="0.25">
      <c r="A37">
        <v>3042</v>
      </c>
      <c r="B37" t="s">
        <v>49</v>
      </c>
      <c r="C37" s="13">
        <v>29565.5</v>
      </c>
      <c r="D37" s="13">
        <v>783</v>
      </c>
      <c r="E37" s="13">
        <v>550.79</v>
      </c>
      <c r="F37" s="13">
        <v>0</v>
      </c>
      <c r="G37" s="13">
        <v>30899.29</v>
      </c>
      <c r="H37" s="13">
        <v>7430.24</v>
      </c>
      <c r="I37" s="14">
        <v>-0.11</v>
      </c>
      <c r="J37" s="13">
        <v>1921.76</v>
      </c>
      <c r="K37" s="13">
        <v>0</v>
      </c>
      <c r="L37" s="13">
        <v>0</v>
      </c>
      <c r="M37" s="13">
        <v>0</v>
      </c>
      <c r="N37" s="13">
        <v>0</v>
      </c>
      <c r="O37" s="13">
        <v>0</v>
      </c>
      <c r="P37" s="13">
        <v>0</v>
      </c>
      <c r="Q37" s="13">
        <v>0</v>
      </c>
      <c r="R37" s="13">
        <v>0</v>
      </c>
      <c r="S37" s="13">
        <v>771</v>
      </c>
      <c r="T37" s="13">
        <v>0</v>
      </c>
      <c r="U37" s="13">
        <v>10122.89</v>
      </c>
      <c r="V37" s="13">
        <v>20776.400000000001</v>
      </c>
    </row>
    <row r="38" spans="1:22" x14ac:dyDescent="0.25">
      <c r="A38" t="s">
        <v>27</v>
      </c>
      <c r="C38" t="s">
        <v>28</v>
      </c>
      <c r="D38" t="s">
        <v>28</v>
      </c>
      <c r="E38" t="s">
        <v>28</v>
      </c>
      <c r="F38" t="s">
        <v>28</v>
      </c>
      <c r="G38" t="s">
        <v>28</v>
      </c>
      <c r="H38" t="s">
        <v>28</v>
      </c>
      <c r="I38" t="s">
        <v>28</v>
      </c>
      <c r="J38" t="s">
        <v>28</v>
      </c>
      <c r="K38" t="s">
        <v>28</v>
      </c>
      <c r="L38" t="s">
        <v>28</v>
      </c>
      <c r="M38" t="s">
        <v>28</v>
      </c>
      <c r="N38" t="s">
        <v>28</v>
      </c>
      <c r="O38" t="s">
        <v>28</v>
      </c>
      <c r="P38" t="s">
        <v>28</v>
      </c>
      <c r="Q38" t="s">
        <v>28</v>
      </c>
      <c r="R38" t="s">
        <v>28</v>
      </c>
      <c r="S38" t="s">
        <v>28</v>
      </c>
      <c r="T38" t="s">
        <v>28</v>
      </c>
      <c r="U38" t="s">
        <v>28</v>
      </c>
      <c r="V38" t="s">
        <v>28</v>
      </c>
    </row>
    <row r="39" spans="1:22" x14ac:dyDescent="0.25">
      <c r="C39" s="15">
        <f>SUM(C30:C38)</f>
        <v>142025</v>
      </c>
      <c r="D39" s="15">
        <f t="shared" ref="D39:V39" si="2">SUM(D30:D38)</f>
        <v>4301.63</v>
      </c>
      <c r="E39" s="15">
        <f t="shared" si="2"/>
        <v>2999.67</v>
      </c>
      <c r="F39" s="15">
        <f t="shared" si="2"/>
        <v>750</v>
      </c>
      <c r="G39" s="15">
        <f t="shared" si="2"/>
        <v>150076.30000000002</v>
      </c>
      <c r="H39" s="15">
        <f t="shared" si="2"/>
        <v>31790.17</v>
      </c>
      <c r="I39" s="15">
        <f t="shared" si="2"/>
        <v>-0.19</v>
      </c>
      <c r="J39" s="15">
        <f t="shared" si="2"/>
        <v>9231.6299999999992</v>
      </c>
      <c r="K39" s="15">
        <f t="shared" si="2"/>
        <v>0</v>
      </c>
      <c r="L39" s="15">
        <f t="shared" si="2"/>
        <v>23462</v>
      </c>
      <c r="M39" s="15">
        <f t="shared" si="2"/>
        <v>0</v>
      </c>
      <c r="N39" s="15">
        <f t="shared" si="2"/>
        <v>4216.6899999999996</v>
      </c>
      <c r="O39" s="15">
        <f t="shared" si="2"/>
        <v>122</v>
      </c>
      <c r="P39" s="15">
        <f t="shared" si="2"/>
        <v>0</v>
      </c>
      <c r="Q39" s="15">
        <f t="shared" si="2"/>
        <v>0</v>
      </c>
      <c r="R39" s="15">
        <f t="shared" si="2"/>
        <v>0</v>
      </c>
      <c r="S39" s="15">
        <f t="shared" si="2"/>
        <v>1486</v>
      </c>
      <c r="T39" s="15">
        <f t="shared" si="2"/>
        <v>0</v>
      </c>
      <c r="U39" s="15">
        <f t="shared" si="2"/>
        <v>70308.3</v>
      </c>
      <c r="V39" s="15">
        <f t="shared" si="2"/>
        <v>79768</v>
      </c>
    </row>
    <row r="41" spans="1:22" x14ac:dyDescent="0.25">
      <c r="A41" s="12" t="s">
        <v>50</v>
      </c>
    </row>
    <row r="42" spans="1:22" x14ac:dyDescent="0.25">
      <c r="A42">
        <v>332</v>
      </c>
      <c r="B42" t="s">
        <v>51</v>
      </c>
      <c r="C42" s="13">
        <v>7591.5</v>
      </c>
      <c r="D42" s="13">
        <v>286.20999999999998</v>
      </c>
      <c r="E42" s="13">
        <v>172.25</v>
      </c>
      <c r="F42" s="13">
        <v>0</v>
      </c>
      <c r="G42" s="13">
        <v>8049.96</v>
      </c>
      <c r="H42" s="13">
        <v>1164.92</v>
      </c>
      <c r="I42" s="13">
        <v>0.19</v>
      </c>
      <c r="J42" s="13">
        <v>493.45</v>
      </c>
      <c r="K42" s="13">
        <v>0</v>
      </c>
      <c r="L42" s="13">
        <v>0</v>
      </c>
      <c r="M42" s="13">
        <v>0</v>
      </c>
      <c r="N42" s="13">
        <v>0</v>
      </c>
      <c r="O42" s="13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1658.56</v>
      </c>
      <c r="V42" s="13">
        <v>6391.4</v>
      </c>
    </row>
    <row r="43" spans="1:22" x14ac:dyDescent="0.25">
      <c r="A43">
        <v>339</v>
      </c>
      <c r="B43" t="s">
        <v>52</v>
      </c>
      <c r="C43" s="13">
        <v>50499</v>
      </c>
      <c r="D43" s="13">
        <v>884.5</v>
      </c>
      <c r="E43" s="13">
        <v>633.5</v>
      </c>
      <c r="F43" s="13">
        <v>0</v>
      </c>
      <c r="G43" s="13">
        <v>52017</v>
      </c>
      <c r="H43" s="13">
        <v>13765.55</v>
      </c>
      <c r="I43" s="13">
        <v>0.02</v>
      </c>
      <c r="J43" s="13">
        <v>3282.43</v>
      </c>
      <c r="K43" s="13">
        <v>0</v>
      </c>
      <c r="L43" s="13">
        <v>0</v>
      </c>
      <c r="M43" s="13">
        <v>0</v>
      </c>
      <c r="N43" s="13">
        <v>0</v>
      </c>
      <c r="O43" s="13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17048</v>
      </c>
      <c r="V43" s="13">
        <v>34969</v>
      </c>
    </row>
    <row r="44" spans="1:22" x14ac:dyDescent="0.25">
      <c r="A44">
        <v>341</v>
      </c>
      <c r="B44" t="s">
        <v>53</v>
      </c>
      <c r="C44" s="13">
        <v>7591.5</v>
      </c>
      <c r="D44" s="13">
        <v>286.20999999999998</v>
      </c>
      <c r="E44" s="13">
        <v>172.25</v>
      </c>
      <c r="F44" s="13">
        <v>0</v>
      </c>
      <c r="G44" s="13">
        <v>8049.96</v>
      </c>
      <c r="H44" s="13">
        <v>1164.92</v>
      </c>
      <c r="I44" s="14">
        <v>-0.01</v>
      </c>
      <c r="J44" s="13">
        <v>493.45</v>
      </c>
      <c r="K44" s="13">
        <v>0</v>
      </c>
      <c r="L44" s="13">
        <v>1786</v>
      </c>
      <c r="M44" s="13">
        <v>0</v>
      </c>
      <c r="N44" s="13">
        <v>0</v>
      </c>
      <c r="O44" s="13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3444.36</v>
      </c>
      <c r="V44" s="13">
        <v>4605.6000000000004</v>
      </c>
    </row>
    <row r="45" spans="1:22" x14ac:dyDescent="0.25">
      <c r="A45">
        <v>355</v>
      </c>
      <c r="B45" t="s">
        <v>54</v>
      </c>
      <c r="C45" s="13">
        <v>14440.5</v>
      </c>
      <c r="D45" s="13">
        <v>556.75</v>
      </c>
      <c r="E45" s="13">
        <v>392.04</v>
      </c>
      <c r="F45" s="13">
        <v>750</v>
      </c>
      <c r="G45" s="13">
        <v>16139.29</v>
      </c>
      <c r="H45" s="13">
        <v>2840.68</v>
      </c>
      <c r="I45" s="14">
        <v>-0.02</v>
      </c>
      <c r="J45" s="13">
        <v>938.63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3779.29</v>
      </c>
      <c r="V45" s="13">
        <v>12360</v>
      </c>
    </row>
    <row r="46" spans="1:22" x14ac:dyDescent="0.25">
      <c r="A46">
        <v>360</v>
      </c>
      <c r="B46" t="s">
        <v>55</v>
      </c>
      <c r="C46" s="13">
        <v>4626</v>
      </c>
      <c r="D46" s="13">
        <v>219.77</v>
      </c>
      <c r="E46" s="13">
        <v>121.5</v>
      </c>
      <c r="F46" s="13">
        <v>0</v>
      </c>
      <c r="G46" s="13">
        <v>4967.2700000000004</v>
      </c>
      <c r="H46" s="13">
        <v>512.71</v>
      </c>
      <c r="I46" s="13">
        <v>7.0000000000000007E-2</v>
      </c>
      <c r="J46" s="13">
        <v>300.69</v>
      </c>
      <c r="K46" s="13">
        <v>0</v>
      </c>
      <c r="L46" s="13">
        <v>737</v>
      </c>
      <c r="M46" s="13">
        <v>0</v>
      </c>
      <c r="N46" s="13">
        <v>0</v>
      </c>
      <c r="O46" s="13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1550.47</v>
      </c>
      <c r="V46" s="13">
        <v>3416.8</v>
      </c>
    </row>
    <row r="47" spans="1:22" x14ac:dyDescent="0.25">
      <c r="A47">
        <v>362</v>
      </c>
      <c r="B47" t="s">
        <v>56</v>
      </c>
      <c r="C47" s="13">
        <v>14440.5</v>
      </c>
      <c r="D47" s="13">
        <v>556.75</v>
      </c>
      <c r="E47" s="13">
        <v>392.04</v>
      </c>
      <c r="F47" s="13">
        <v>0</v>
      </c>
      <c r="G47" s="13">
        <v>15389.29</v>
      </c>
      <c r="H47" s="13">
        <v>2840.68</v>
      </c>
      <c r="I47" s="14">
        <v>-0.02</v>
      </c>
      <c r="J47" s="13">
        <v>938.63</v>
      </c>
      <c r="K47" s="13">
        <v>0</v>
      </c>
      <c r="L47" s="13">
        <v>0</v>
      </c>
      <c r="M47" s="13">
        <v>0</v>
      </c>
      <c r="N47" s="13">
        <v>0</v>
      </c>
      <c r="O47" s="13">
        <v>238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4017.29</v>
      </c>
      <c r="V47" s="13">
        <v>11372</v>
      </c>
    </row>
    <row r="48" spans="1:22" x14ac:dyDescent="0.25">
      <c r="A48">
        <v>382</v>
      </c>
      <c r="B48" t="s">
        <v>57</v>
      </c>
      <c r="C48" s="13">
        <v>4626</v>
      </c>
      <c r="D48" s="13">
        <v>219.77</v>
      </c>
      <c r="E48" s="13">
        <v>121.5</v>
      </c>
      <c r="F48" s="13">
        <v>0</v>
      </c>
      <c r="G48" s="13">
        <v>4967.2700000000004</v>
      </c>
      <c r="H48" s="13">
        <v>512.71</v>
      </c>
      <c r="I48" s="14">
        <v>-0.13</v>
      </c>
      <c r="J48" s="13">
        <v>300.69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813.27</v>
      </c>
      <c r="V48" s="13">
        <v>4154</v>
      </c>
    </row>
    <row r="49" spans="1:22" x14ac:dyDescent="0.25">
      <c r="A49">
        <v>390</v>
      </c>
      <c r="B49" t="s">
        <v>58</v>
      </c>
      <c r="C49" s="13">
        <v>14440.5</v>
      </c>
      <c r="D49" s="13">
        <v>556.75</v>
      </c>
      <c r="E49" s="13">
        <v>392.04</v>
      </c>
      <c r="F49" s="13">
        <v>0</v>
      </c>
      <c r="G49" s="13">
        <v>15389.29</v>
      </c>
      <c r="H49" s="13">
        <v>2840.68</v>
      </c>
      <c r="I49" s="14">
        <v>-0.02</v>
      </c>
      <c r="J49" s="13">
        <v>938.63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3779.29</v>
      </c>
      <c r="V49" s="13">
        <v>11610</v>
      </c>
    </row>
    <row r="50" spans="1:22" x14ac:dyDescent="0.25">
      <c r="A50">
        <v>393</v>
      </c>
      <c r="B50" t="s">
        <v>59</v>
      </c>
      <c r="C50" s="13">
        <v>14440.5</v>
      </c>
      <c r="D50" s="13">
        <v>556.75</v>
      </c>
      <c r="E50" s="13">
        <v>392.04</v>
      </c>
      <c r="F50" s="13">
        <v>0</v>
      </c>
      <c r="G50" s="13">
        <v>15389.29</v>
      </c>
      <c r="H50" s="13">
        <v>2840.68</v>
      </c>
      <c r="I50" s="13">
        <v>0.12</v>
      </c>
      <c r="J50" s="13">
        <v>938.63</v>
      </c>
      <c r="K50" s="13">
        <v>6434.36</v>
      </c>
      <c r="L50" s="13">
        <v>0</v>
      </c>
      <c r="M50" s="13">
        <v>929.9</v>
      </c>
      <c r="N50" s="13">
        <v>0</v>
      </c>
      <c r="O50" s="13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11143.69</v>
      </c>
      <c r="V50" s="13">
        <v>4245.6000000000004</v>
      </c>
    </row>
    <row r="51" spans="1:22" x14ac:dyDescent="0.25">
      <c r="A51">
        <v>241</v>
      </c>
      <c r="B51" t="s">
        <v>60</v>
      </c>
      <c r="C51" s="13">
        <v>14440.5</v>
      </c>
      <c r="D51" s="13">
        <v>556.75</v>
      </c>
      <c r="E51" s="13">
        <v>392.04</v>
      </c>
      <c r="F51" s="13">
        <v>750</v>
      </c>
      <c r="G51" s="13">
        <v>16139.29</v>
      </c>
      <c r="H51" s="13">
        <v>2840.68</v>
      </c>
      <c r="I51" s="14">
        <v>-0.08</v>
      </c>
      <c r="J51" s="13">
        <v>938.63</v>
      </c>
      <c r="K51" s="13">
        <v>2737.3</v>
      </c>
      <c r="L51" s="13">
        <v>1512</v>
      </c>
      <c r="M51" s="13">
        <v>0</v>
      </c>
      <c r="N51" s="13">
        <v>0</v>
      </c>
      <c r="O51" s="13">
        <v>173.5</v>
      </c>
      <c r="P51" s="13">
        <v>0</v>
      </c>
      <c r="Q51" s="13">
        <v>0</v>
      </c>
      <c r="R51" s="13">
        <v>2970.86</v>
      </c>
      <c r="S51" s="13">
        <v>0</v>
      </c>
      <c r="T51" s="13">
        <v>0</v>
      </c>
      <c r="U51" s="13">
        <v>11172.89</v>
      </c>
      <c r="V51" s="13">
        <v>4966.3999999999996</v>
      </c>
    </row>
    <row r="52" spans="1:22" x14ac:dyDescent="0.25">
      <c r="A52" t="s">
        <v>27</v>
      </c>
      <c r="C52" t="s">
        <v>28</v>
      </c>
      <c r="D52" t="s">
        <v>28</v>
      </c>
      <c r="E52" t="s">
        <v>28</v>
      </c>
      <c r="F52" t="s">
        <v>28</v>
      </c>
      <c r="G52" t="s">
        <v>28</v>
      </c>
      <c r="H52" t="s">
        <v>28</v>
      </c>
      <c r="I52" t="s">
        <v>28</v>
      </c>
      <c r="J52" t="s">
        <v>28</v>
      </c>
      <c r="K52" t="s">
        <v>28</v>
      </c>
      <c r="L52" t="s">
        <v>28</v>
      </c>
      <c r="M52" t="s">
        <v>28</v>
      </c>
      <c r="N52" t="s">
        <v>28</v>
      </c>
      <c r="O52" t="s">
        <v>28</v>
      </c>
      <c r="P52" t="s">
        <v>28</v>
      </c>
      <c r="Q52" t="s">
        <v>28</v>
      </c>
      <c r="R52" t="s">
        <v>28</v>
      </c>
      <c r="S52" t="s">
        <v>28</v>
      </c>
      <c r="T52" t="s">
        <v>28</v>
      </c>
      <c r="U52" t="s">
        <v>28</v>
      </c>
      <c r="V52" t="s">
        <v>28</v>
      </c>
    </row>
    <row r="53" spans="1:22" x14ac:dyDescent="0.25">
      <c r="C53" s="15">
        <f>SUM(C42:C52)</f>
        <v>147136.5</v>
      </c>
      <c r="D53" s="15">
        <f t="shared" ref="D53:V53" si="3">SUM(D42:D52)</f>
        <v>4680.21</v>
      </c>
      <c r="E53" s="15">
        <f t="shared" si="3"/>
        <v>3181.2</v>
      </c>
      <c r="F53" s="15">
        <f t="shared" si="3"/>
        <v>1500</v>
      </c>
      <c r="G53" s="15">
        <f t="shared" si="3"/>
        <v>156497.91</v>
      </c>
      <c r="H53" s="15">
        <f t="shared" si="3"/>
        <v>31324.21</v>
      </c>
      <c r="I53" s="15">
        <f t="shared" si="3"/>
        <v>0.12000000000000001</v>
      </c>
      <c r="J53" s="15">
        <f t="shared" si="3"/>
        <v>9563.8599999999988</v>
      </c>
      <c r="K53" s="15">
        <f t="shared" si="3"/>
        <v>9171.66</v>
      </c>
      <c r="L53" s="15">
        <f t="shared" si="3"/>
        <v>4035</v>
      </c>
      <c r="M53" s="15">
        <f t="shared" si="3"/>
        <v>929.9</v>
      </c>
      <c r="N53" s="15">
        <f t="shared" si="3"/>
        <v>0</v>
      </c>
      <c r="O53" s="15">
        <f t="shared" si="3"/>
        <v>411.5</v>
      </c>
      <c r="P53" s="15">
        <f t="shared" si="3"/>
        <v>0</v>
      </c>
      <c r="Q53" s="15">
        <f t="shared" si="3"/>
        <v>0</v>
      </c>
      <c r="R53" s="15">
        <f t="shared" si="3"/>
        <v>2970.86</v>
      </c>
      <c r="S53" s="15">
        <f t="shared" si="3"/>
        <v>0</v>
      </c>
      <c r="T53" s="15">
        <f t="shared" si="3"/>
        <v>0</v>
      </c>
      <c r="U53" s="15">
        <f t="shared" si="3"/>
        <v>58407.110000000008</v>
      </c>
      <c r="V53" s="15">
        <f t="shared" si="3"/>
        <v>98090.8</v>
      </c>
    </row>
    <row r="55" spans="1:22" x14ac:dyDescent="0.25">
      <c r="A55" s="12" t="s">
        <v>61</v>
      </c>
    </row>
    <row r="56" spans="1:22" x14ac:dyDescent="0.25">
      <c r="A56">
        <v>14</v>
      </c>
      <c r="B56" t="s">
        <v>62</v>
      </c>
      <c r="C56" s="13">
        <v>7591.5</v>
      </c>
      <c r="D56" s="13">
        <v>286.20999999999998</v>
      </c>
      <c r="E56" s="13">
        <v>172.25</v>
      </c>
      <c r="F56" s="13">
        <v>0</v>
      </c>
      <c r="G56" s="13">
        <v>8049.96</v>
      </c>
      <c r="H56" s="13">
        <v>1164.92</v>
      </c>
      <c r="I56" s="13">
        <v>7.0000000000000007E-2</v>
      </c>
      <c r="J56" s="13">
        <v>493.45</v>
      </c>
      <c r="K56" s="13">
        <v>0</v>
      </c>
      <c r="L56" s="13">
        <v>2269.92</v>
      </c>
      <c r="M56" s="13">
        <v>0</v>
      </c>
      <c r="N56" s="13">
        <v>0</v>
      </c>
      <c r="O56" s="13">
        <v>0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3928.36</v>
      </c>
      <c r="V56" s="13">
        <v>4121.6000000000004</v>
      </c>
    </row>
    <row r="57" spans="1:22" x14ac:dyDescent="0.25">
      <c r="A57">
        <v>19</v>
      </c>
      <c r="B57" t="s">
        <v>63</v>
      </c>
      <c r="C57" s="13">
        <v>7591.5</v>
      </c>
      <c r="D57" s="13">
        <v>286.20999999999998</v>
      </c>
      <c r="E57" s="13">
        <v>172.25</v>
      </c>
      <c r="F57" s="13">
        <v>0</v>
      </c>
      <c r="G57" s="13">
        <v>8049.96</v>
      </c>
      <c r="H57" s="13">
        <v>1164.92</v>
      </c>
      <c r="I57" s="13">
        <v>0.12</v>
      </c>
      <c r="J57" s="13">
        <v>493.45</v>
      </c>
      <c r="K57" s="13">
        <v>0</v>
      </c>
      <c r="L57" s="13">
        <v>0</v>
      </c>
      <c r="M57" s="13">
        <v>0</v>
      </c>
      <c r="N57" s="13">
        <v>2401.67</v>
      </c>
      <c r="O57" s="13">
        <v>0</v>
      </c>
      <c r="P57" s="13">
        <v>0</v>
      </c>
      <c r="Q57" s="13">
        <v>0</v>
      </c>
      <c r="R57" s="13">
        <v>0</v>
      </c>
      <c r="S57" s="13">
        <v>0</v>
      </c>
      <c r="T57" s="13">
        <v>50</v>
      </c>
      <c r="U57" s="13">
        <v>4110.16</v>
      </c>
      <c r="V57" s="13">
        <v>3939.8</v>
      </c>
    </row>
    <row r="58" spans="1:22" x14ac:dyDescent="0.25">
      <c r="A58">
        <v>21</v>
      </c>
      <c r="B58" t="s">
        <v>64</v>
      </c>
      <c r="C58" s="13">
        <v>3812</v>
      </c>
      <c r="D58" s="13">
        <v>217.08</v>
      </c>
      <c r="E58" s="13">
        <v>117.72</v>
      </c>
      <c r="F58" s="13">
        <v>0</v>
      </c>
      <c r="G58" s="13">
        <v>4146.8</v>
      </c>
      <c r="H58" s="13">
        <v>368.65</v>
      </c>
      <c r="I58" s="14">
        <v>-0.03</v>
      </c>
      <c r="J58" s="13">
        <v>247.78</v>
      </c>
      <c r="K58" s="13">
        <v>0</v>
      </c>
      <c r="L58" s="13">
        <v>1758</v>
      </c>
      <c r="M58" s="13">
        <v>0</v>
      </c>
      <c r="N58" s="13">
        <v>0</v>
      </c>
      <c r="O58" s="13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2374.4</v>
      </c>
      <c r="V58" s="13">
        <v>1772.4</v>
      </c>
    </row>
    <row r="59" spans="1:22" x14ac:dyDescent="0.25">
      <c r="A59">
        <v>265</v>
      </c>
      <c r="B59" t="s">
        <v>65</v>
      </c>
      <c r="C59" s="13">
        <v>4626</v>
      </c>
      <c r="D59" s="13">
        <v>219.77</v>
      </c>
      <c r="E59" s="13">
        <v>121.5</v>
      </c>
      <c r="F59" s="13">
        <v>0</v>
      </c>
      <c r="G59" s="13">
        <v>4967.2700000000004</v>
      </c>
      <c r="H59" s="13">
        <v>512.71</v>
      </c>
      <c r="I59" s="13">
        <v>7.0000000000000007E-2</v>
      </c>
      <c r="J59" s="13">
        <v>300.69</v>
      </c>
      <c r="K59" s="13">
        <v>0</v>
      </c>
      <c r="L59" s="13">
        <v>0</v>
      </c>
      <c r="M59" s="13">
        <v>0</v>
      </c>
      <c r="N59" s="13">
        <v>0</v>
      </c>
      <c r="O59" s="13">
        <v>676</v>
      </c>
      <c r="P59" s="13">
        <v>0</v>
      </c>
      <c r="Q59" s="13">
        <v>0</v>
      </c>
      <c r="R59" s="13">
        <v>0</v>
      </c>
      <c r="S59" s="13">
        <v>180</v>
      </c>
      <c r="T59" s="13">
        <v>0</v>
      </c>
      <c r="U59" s="13">
        <v>1669.47</v>
      </c>
      <c r="V59" s="13">
        <v>3297.8</v>
      </c>
    </row>
    <row r="60" spans="1:22" x14ac:dyDescent="0.25">
      <c r="A60">
        <v>266</v>
      </c>
      <c r="B60" t="s">
        <v>66</v>
      </c>
      <c r="C60" s="13">
        <v>3812</v>
      </c>
      <c r="D60" s="13">
        <v>217.08</v>
      </c>
      <c r="E60" s="13">
        <v>117.72</v>
      </c>
      <c r="F60" s="13">
        <v>0</v>
      </c>
      <c r="G60" s="13">
        <v>4146.8</v>
      </c>
      <c r="H60" s="13">
        <v>368.65</v>
      </c>
      <c r="I60" s="14">
        <v>-0.03</v>
      </c>
      <c r="J60" s="13">
        <v>247.78</v>
      </c>
      <c r="K60" s="13">
        <v>0</v>
      </c>
      <c r="L60" s="13">
        <v>1825</v>
      </c>
      <c r="M60" s="13">
        <v>0</v>
      </c>
      <c r="N60" s="13">
        <v>0</v>
      </c>
      <c r="O60" s="13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2441.4</v>
      </c>
      <c r="V60" s="13">
        <v>1705.4</v>
      </c>
    </row>
    <row r="61" spans="1:22" x14ac:dyDescent="0.25">
      <c r="A61">
        <v>274</v>
      </c>
      <c r="B61" t="s">
        <v>67</v>
      </c>
      <c r="C61" s="13">
        <v>11310</v>
      </c>
      <c r="D61" s="13">
        <v>385</v>
      </c>
      <c r="E61" s="13">
        <v>271.63</v>
      </c>
      <c r="F61" s="13">
        <v>0</v>
      </c>
      <c r="G61" s="13">
        <v>11966.63</v>
      </c>
      <c r="H61" s="13">
        <v>2035.67</v>
      </c>
      <c r="I61" s="13">
        <v>0.01</v>
      </c>
      <c r="J61" s="13">
        <v>735.15</v>
      </c>
      <c r="K61" s="13">
        <v>0</v>
      </c>
      <c r="L61" s="13">
        <v>0</v>
      </c>
      <c r="M61" s="13">
        <v>0</v>
      </c>
      <c r="N61" s="13">
        <v>0</v>
      </c>
      <c r="O61" s="13">
        <v>245</v>
      </c>
      <c r="P61" s="13">
        <v>0</v>
      </c>
      <c r="Q61" s="13">
        <v>0</v>
      </c>
      <c r="R61" s="13">
        <v>0</v>
      </c>
      <c r="S61" s="13">
        <v>307</v>
      </c>
      <c r="T61" s="13">
        <v>0</v>
      </c>
      <c r="U61" s="13">
        <v>3322.83</v>
      </c>
      <c r="V61" s="13">
        <v>8643.7999999999993</v>
      </c>
    </row>
    <row r="62" spans="1:22" x14ac:dyDescent="0.25">
      <c r="A62">
        <v>277</v>
      </c>
      <c r="B62" t="s">
        <v>68</v>
      </c>
      <c r="C62" s="13">
        <v>11310</v>
      </c>
      <c r="D62" s="13">
        <v>385</v>
      </c>
      <c r="E62" s="13">
        <v>271.63</v>
      </c>
      <c r="F62" s="13">
        <v>0</v>
      </c>
      <c r="G62" s="13">
        <v>11966.63</v>
      </c>
      <c r="H62" s="13">
        <v>2035.67</v>
      </c>
      <c r="I62" s="14">
        <v>-0.03</v>
      </c>
      <c r="J62" s="13">
        <v>735.15</v>
      </c>
      <c r="K62" s="13">
        <v>2788.04</v>
      </c>
      <c r="L62" s="13">
        <v>0</v>
      </c>
      <c r="M62" s="13">
        <v>0</v>
      </c>
      <c r="N62" s="13">
        <v>0</v>
      </c>
      <c r="O62" s="13">
        <v>0</v>
      </c>
      <c r="P62" s="13">
        <v>0</v>
      </c>
      <c r="Q62" s="13">
        <v>0</v>
      </c>
      <c r="R62" s="13">
        <v>2628.4</v>
      </c>
      <c r="S62" s="13">
        <v>0</v>
      </c>
      <c r="T62" s="13">
        <v>50</v>
      </c>
      <c r="U62" s="13">
        <v>8237.23</v>
      </c>
      <c r="V62" s="13">
        <v>3729.4</v>
      </c>
    </row>
    <row r="63" spans="1:22" x14ac:dyDescent="0.25">
      <c r="A63">
        <v>284</v>
      </c>
      <c r="B63" t="s">
        <v>69</v>
      </c>
      <c r="C63" s="13">
        <v>11310</v>
      </c>
      <c r="D63" s="13">
        <v>385</v>
      </c>
      <c r="E63" s="13">
        <v>271.63</v>
      </c>
      <c r="F63" s="13">
        <v>0</v>
      </c>
      <c r="G63" s="13">
        <v>11966.63</v>
      </c>
      <c r="H63" s="13">
        <v>2035.67</v>
      </c>
      <c r="I63" s="13">
        <v>0.01</v>
      </c>
      <c r="J63" s="13">
        <v>735.15</v>
      </c>
      <c r="K63" s="13">
        <v>0</v>
      </c>
      <c r="L63" s="13">
        <v>0</v>
      </c>
      <c r="M63" s="13">
        <v>0</v>
      </c>
      <c r="N63" s="13">
        <v>0</v>
      </c>
      <c r="O63" s="13">
        <v>1502</v>
      </c>
      <c r="P63" s="13">
        <v>0</v>
      </c>
      <c r="Q63" s="13">
        <v>0</v>
      </c>
      <c r="R63" s="13">
        <v>0</v>
      </c>
      <c r="S63" s="13">
        <v>445</v>
      </c>
      <c r="T63" s="13">
        <v>0</v>
      </c>
      <c r="U63" s="13">
        <v>4717.83</v>
      </c>
      <c r="V63" s="13">
        <v>7248.8</v>
      </c>
    </row>
    <row r="64" spans="1:22" x14ac:dyDescent="0.25">
      <c r="A64">
        <v>286</v>
      </c>
      <c r="B64" t="s">
        <v>70</v>
      </c>
      <c r="C64" s="13">
        <v>5390.5</v>
      </c>
      <c r="D64" s="13">
        <v>286.20999999999998</v>
      </c>
      <c r="E64" s="13">
        <v>138.79</v>
      </c>
      <c r="F64" s="13">
        <v>0</v>
      </c>
      <c r="G64" s="13">
        <v>5815.5</v>
      </c>
      <c r="H64" s="13">
        <v>687.64</v>
      </c>
      <c r="I64" s="13">
        <v>0.08</v>
      </c>
      <c r="J64" s="13">
        <v>350.38</v>
      </c>
      <c r="K64" s="13">
        <v>0</v>
      </c>
      <c r="L64" s="13">
        <v>1217</v>
      </c>
      <c r="M64" s="13">
        <v>0</v>
      </c>
      <c r="N64" s="13">
        <v>0</v>
      </c>
      <c r="O64" s="13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2255.1</v>
      </c>
      <c r="V64" s="13">
        <v>3560.4</v>
      </c>
    </row>
    <row r="65" spans="1:22" x14ac:dyDescent="0.25">
      <c r="A65">
        <v>287</v>
      </c>
      <c r="B65" t="s">
        <v>71</v>
      </c>
      <c r="C65" s="13">
        <v>5390.5</v>
      </c>
      <c r="D65" s="13">
        <v>286.20999999999998</v>
      </c>
      <c r="E65" s="13">
        <v>138.79</v>
      </c>
      <c r="F65" s="13">
        <v>0</v>
      </c>
      <c r="G65" s="13">
        <v>5815.5</v>
      </c>
      <c r="H65" s="13">
        <v>687.64</v>
      </c>
      <c r="I65" s="13">
        <v>0.02</v>
      </c>
      <c r="J65" s="13">
        <v>350.38</v>
      </c>
      <c r="K65" s="13">
        <v>1676.66</v>
      </c>
      <c r="L65" s="13">
        <v>0</v>
      </c>
      <c r="M65" s="13">
        <v>0</v>
      </c>
      <c r="N65" s="13">
        <v>0</v>
      </c>
      <c r="O65" s="13">
        <v>0</v>
      </c>
      <c r="P65" s="13">
        <v>0</v>
      </c>
      <c r="Q65" s="13">
        <v>0</v>
      </c>
      <c r="R65" s="13">
        <v>0</v>
      </c>
      <c r="S65" s="13">
        <v>142</v>
      </c>
      <c r="T65" s="13">
        <v>0</v>
      </c>
      <c r="U65" s="13">
        <v>2856.7</v>
      </c>
      <c r="V65" s="13">
        <v>2958.8</v>
      </c>
    </row>
    <row r="66" spans="1:22" x14ac:dyDescent="0.25">
      <c r="A66">
        <v>320</v>
      </c>
      <c r="B66" t="s">
        <v>72</v>
      </c>
      <c r="C66" s="13">
        <v>8676.5</v>
      </c>
      <c r="D66" s="13">
        <v>339.67</v>
      </c>
      <c r="E66" s="13">
        <v>239.75</v>
      </c>
      <c r="F66" s="13">
        <v>0</v>
      </c>
      <c r="G66" s="13">
        <v>9255.92</v>
      </c>
      <c r="H66" s="13">
        <v>1422.51</v>
      </c>
      <c r="I66" s="13">
        <v>0.04</v>
      </c>
      <c r="J66" s="13">
        <v>563.97</v>
      </c>
      <c r="K66" s="13">
        <v>0</v>
      </c>
      <c r="L66" s="13">
        <v>1845</v>
      </c>
      <c r="M66" s="13">
        <v>0</v>
      </c>
      <c r="N66" s="13">
        <v>0</v>
      </c>
      <c r="O66" s="13">
        <v>0</v>
      </c>
      <c r="P66" s="13">
        <v>0</v>
      </c>
      <c r="Q66" s="13">
        <v>0</v>
      </c>
      <c r="R66" s="13">
        <v>0</v>
      </c>
      <c r="S66" s="13">
        <v>170</v>
      </c>
      <c r="T66" s="13">
        <v>0</v>
      </c>
      <c r="U66" s="13">
        <v>4001.52</v>
      </c>
      <c r="V66" s="13">
        <v>5254.4</v>
      </c>
    </row>
    <row r="67" spans="1:22" x14ac:dyDescent="0.25">
      <c r="A67">
        <v>325</v>
      </c>
      <c r="B67" t="s">
        <v>73</v>
      </c>
      <c r="C67" s="13">
        <v>3812</v>
      </c>
      <c r="D67" s="13">
        <v>217.08</v>
      </c>
      <c r="E67" s="13">
        <v>117.72</v>
      </c>
      <c r="F67" s="13">
        <v>0</v>
      </c>
      <c r="G67" s="13">
        <v>4146.8</v>
      </c>
      <c r="H67" s="13">
        <v>368.65</v>
      </c>
      <c r="I67" s="14">
        <v>-0.03</v>
      </c>
      <c r="J67" s="13">
        <v>247.78</v>
      </c>
      <c r="K67" s="13">
        <v>0</v>
      </c>
      <c r="L67" s="13">
        <v>812</v>
      </c>
      <c r="M67" s="13">
        <v>0</v>
      </c>
      <c r="N67" s="13">
        <v>0</v>
      </c>
      <c r="O67" s="13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1428.4</v>
      </c>
      <c r="V67" s="13">
        <v>2718.4</v>
      </c>
    </row>
    <row r="68" spans="1:22" x14ac:dyDescent="0.25">
      <c r="A68">
        <v>331</v>
      </c>
      <c r="B68" t="s">
        <v>74</v>
      </c>
      <c r="C68" s="13">
        <v>5390.5</v>
      </c>
      <c r="D68" s="13">
        <v>286.20999999999998</v>
      </c>
      <c r="E68" s="13">
        <v>138.79</v>
      </c>
      <c r="F68" s="13">
        <v>0</v>
      </c>
      <c r="G68" s="13">
        <v>5815.5</v>
      </c>
      <c r="H68" s="13">
        <v>687.64</v>
      </c>
      <c r="I68" s="13">
        <v>0.08</v>
      </c>
      <c r="J68" s="13">
        <v>350.38</v>
      </c>
      <c r="K68" s="13">
        <v>0</v>
      </c>
      <c r="L68" s="13">
        <v>1797</v>
      </c>
      <c r="M68" s="13">
        <v>0</v>
      </c>
      <c r="N68" s="13">
        <v>0</v>
      </c>
      <c r="O68" s="13">
        <v>0</v>
      </c>
      <c r="P68" s="13">
        <v>0</v>
      </c>
      <c r="Q68" s="13">
        <v>0</v>
      </c>
      <c r="R68" s="13">
        <v>0</v>
      </c>
      <c r="S68" s="13">
        <v>121</v>
      </c>
      <c r="T68" s="13">
        <v>0</v>
      </c>
      <c r="U68" s="13">
        <v>2956.1</v>
      </c>
      <c r="V68" s="13">
        <v>2859.4</v>
      </c>
    </row>
    <row r="69" spans="1:22" x14ac:dyDescent="0.25">
      <c r="A69">
        <v>349</v>
      </c>
      <c r="B69" t="s">
        <v>75</v>
      </c>
      <c r="C69" s="13">
        <v>8676.5</v>
      </c>
      <c r="D69" s="13">
        <v>339.67</v>
      </c>
      <c r="E69" s="13">
        <v>239.75</v>
      </c>
      <c r="F69" s="13">
        <v>0</v>
      </c>
      <c r="G69" s="13">
        <v>9255.92</v>
      </c>
      <c r="H69" s="13">
        <v>1422.51</v>
      </c>
      <c r="I69" s="13">
        <v>0.04</v>
      </c>
      <c r="J69" s="13">
        <v>563.97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 s="13">
        <v>0</v>
      </c>
      <c r="Q69" s="13">
        <v>0</v>
      </c>
      <c r="R69" s="13">
        <v>0</v>
      </c>
      <c r="S69" s="13">
        <v>165</v>
      </c>
      <c r="T69" s="13">
        <v>0</v>
      </c>
      <c r="U69" s="13">
        <v>2151.52</v>
      </c>
      <c r="V69" s="13">
        <v>7104.4</v>
      </c>
    </row>
    <row r="70" spans="1:22" x14ac:dyDescent="0.25">
      <c r="A70">
        <v>350</v>
      </c>
      <c r="B70" t="s">
        <v>76</v>
      </c>
      <c r="C70" s="13">
        <v>8676.5</v>
      </c>
      <c r="D70" s="13">
        <v>339.67</v>
      </c>
      <c r="E70" s="13">
        <v>239.75</v>
      </c>
      <c r="F70" s="13">
        <v>0</v>
      </c>
      <c r="G70" s="13">
        <v>9255.92</v>
      </c>
      <c r="H70" s="13">
        <v>1422.51</v>
      </c>
      <c r="I70" s="13">
        <v>0.04</v>
      </c>
      <c r="J70" s="13">
        <v>563.97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3">
        <v>0</v>
      </c>
      <c r="Q70" s="13">
        <v>0</v>
      </c>
      <c r="R70" s="13">
        <v>0</v>
      </c>
      <c r="S70" s="13">
        <v>449</v>
      </c>
      <c r="T70" s="13">
        <v>0</v>
      </c>
      <c r="U70" s="13">
        <v>2435.52</v>
      </c>
      <c r="V70" s="13">
        <v>6820.4</v>
      </c>
    </row>
    <row r="71" spans="1:22" x14ac:dyDescent="0.25">
      <c r="A71">
        <v>371</v>
      </c>
      <c r="B71" t="s">
        <v>77</v>
      </c>
      <c r="C71" s="13">
        <v>8676.5</v>
      </c>
      <c r="D71" s="13">
        <v>339.67</v>
      </c>
      <c r="E71" s="13">
        <v>239.75</v>
      </c>
      <c r="F71" s="13">
        <v>0</v>
      </c>
      <c r="G71" s="13">
        <v>9255.92</v>
      </c>
      <c r="H71" s="13">
        <v>1422.51</v>
      </c>
      <c r="I71" s="13">
        <v>0.04</v>
      </c>
      <c r="J71" s="13">
        <v>563.97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3">
        <v>0</v>
      </c>
      <c r="Q71" s="13">
        <v>0</v>
      </c>
      <c r="R71" s="13">
        <v>0</v>
      </c>
      <c r="S71" s="13">
        <v>183</v>
      </c>
      <c r="T71" s="13">
        <v>0</v>
      </c>
      <c r="U71" s="13">
        <v>2169.52</v>
      </c>
      <c r="V71" s="13">
        <v>7086.4</v>
      </c>
    </row>
    <row r="72" spans="1:22" x14ac:dyDescent="0.25">
      <c r="A72">
        <v>372</v>
      </c>
      <c r="B72" t="s">
        <v>78</v>
      </c>
      <c r="C72" s="13">
        <v>3812</v>
      </c>
      <c r="D72" s="13">
        <v>217.08</v>
      </c>
      <c r="E72" s="13">
        <v>117.72</v>
      </c>
      <c r="F72" s="13">
        <v>0</v>
      </c>
      <c r="G72" s="13">
        <v>4146.8</v>
      </c>
      <c r="H72" s="13">
        <v>368.65</v>
      </c>
      <c r="I72" s="13">
        <v>0.17</v>
      </c>
      <c r="J72" s="13">
        <v>247.78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3">
        <v>0</v>
      </c>
      <c r="Q72" s="13">
        <v>0</v>
      </c>
      <c r="R72" s="13">
        <v>0</v>
      </c>
      <c r="S72" s="13">
        <v>265</v>
      </c>
      <c r="T72" s="13">
        <v>0</v>
      </c>
      <c r="U72" s="13">
        <v>881.6</v>
      </c>
      <c r="V72" s="13">
        <v>3265.2</v>
      </c>
    </row>
    <row r="73" spans="1:22" x14ac:dyDescent="0.25">
      <c r="A73">
        <v>102</v>
      </c>
      <c r="B73" t="s">
        <v>79</v>
      </c>
      <c r="C73" s="13">
        <v>11310</v>
      </c>
      <c r="D73" s="13">
        <v>385</v>
      </c>
      <c r="E73" s="13">
        <v>271.63</v>
      </c>
      <c r="F73" s="13">
        <v>0</v>
      </c>
      <c r="G73" s="13">
        <v>11966.63</v>
      </c>
      <c r="H73" s="13">
        <v>2035.67</v>
      </c>
      <c r="I73" s="13">
        <v>0.03</v>
      </c>
      <c r="J73" s="13">
        <v>735.15</v>
      </c>
      <c r="K73" s="13">
        <v>2995.96</v>
      </c>
      <c r="L73" s="13">
        <v>1000</v>
      </c>
      <c r="M73" s="13">
        <v>0</v>
      </c>
      <c r="N73" s="13">
        <v>0</v>
      </c>
      <c r="O73" s="13">
        <v>245</v>
      </c>
      <c r="P73" s="13">
        <v>0</v>
      </c>
      <c r="Q73" s="13">
        <v>0</v>
      </c>
      <c r="R73" s="13">
        <v>1376.82</v>
      </c>
      <c r="S73" s="13">
        <v>0</v>
      </c>
      <c r="T73" s="13">
        <v>50</v>
      </c>
      <c r="U73" s="13">
        <v>8438.6299999999992</v>
      </c>
      <c r="V73" s="13">
        <v>3528</v>
      </c>
    </row>
    <row r="74" spans="1:22" x14ac:dyDescent="0.25">
      <c r="A74">
        <v>211</v>
      </c>
      <c r="B74" t="s">
        <v>80</v>
      </c>
      <c r="C74" s="13">
        <v>37293</v>
      </c>
      <c r="D74" s="13">
        <v>799.21</v>
      </c>
      <c r="E74" s="13">
        <v>575.63</v>
      </c>
      <c r="F74" s="13">
        <v>0</v>
      </c>
      <c r="G74" s="13">
        <v>38667.839999999997</v>
      </c>
      <c r="H74" s="13">
        <v>9760.7999999999993</v>
      </c>
      <c r="I74" s="14">
        <v>-0.01</v>
      </c>
      <c r="J74" s="13">
        <v>2424.0500000000002</v>
      </c>
      <c r="K74" s="13">
        <v>0</v>
      </c>
      <c r="L74" s="13">
        <v>17861</v>
      </c>
      <c r="M74" s="13">
        <v>0</v>
      </c>
      <c r="N74" s="13">
        <v>0</v>
      </c>
      <c r="O74" s="13">
        <v>0</v>
      </c>
      <c r="P74" s="13">
        <v>0</v>
      </c>
      <c r="Q74" s="13">
        <v>0</v>
      </c>
      <c r="R74" s="13">
        <v>0</v>
      </c>
      <c r="S74" s="13">
        <v>1556</v>
      </c>
      <c r="T74" s="13">
        <v>0</v>
      </c>
      <c r="U74" s="13">
        <v>31601.84</v>
      </c>
      <c r="V74" s="13">
        <v>7066</v>
      </c>
    </row>
    <row r="75" spans="1:22" x14ac:dyDescent="0.25">
      <c r="A75">
        <v>213</v>
      </c>
      <c r="B75" t="s">
        <v>81</v>
      </c>
      <c r="C75" s="13">
        <v>14440.5</v>
      </c>
      <c r="D75" s="13">
        <v>556.75</v>
      </c>
      <c r="E75" s="13">
        <v>392.04</v>
      </c>
      <c r="F75" s="13">
        <v>0</v>
      </c>
      <c r="G75" s="13">
        <v>15389.29</v>
      </c>
      <c r="H75" s="13">
        <v>2840.68</v>
      </c>
      <c r="I75" s="13">
        <v>0.18</v>
      </c>
      <c r="J75" s="13">
        <v>938.63</v>
      </c>
      <c r="K75" s="13">
        <v>0</v>
      </c>
      <c r="L75" s="13">
        <v>3600</v>
      </c>
      <c r="M75" s="13">
        <v>0</v>
      </c>
      <c r="N75" s="13">
        <v>0</v>
      </c>
      <c r="O75" s="13">
        <v>0</v>
      </c>
      <c r="P75" s="13">
        <v>0</v>
      </c>
      <c r="Q75" s="13">
        <v>0</v>
      </c>
      <c r="R75" s="13">
        <v>0</v>
      </c>
      <c r="S75" s="13">
        <v>773</v>
      </c>
      <c r="T75" s="13">
        <v>0</v>
      </c>
      <c r="U75" s="13">
        <v>8152.49</v>
      </c>
      <c r="V75" s="13">
        <v>7236.8</v>
      </c>
    </row>
    <row r="76" spans="1:22" x14ac:dyDescent="0.25">
      <c r="A76">
        <v>244</v>
      </c>
      <c r="B76" t="s">
        <v>82</v>
      </c>
      <c r="C76" s="13">
        <v>5390.5</v>
      </c>
      <c r="D76" s="13">
        <v>286.20999999999998</v>
      </c>
      <c r="E76" s="13">
        <v>138.79</v>
      </c>
      <c r="F76" s="13">
        <v>0</v>
      </c>
      <c r="G76" s="13">
        <v>5815.5</v>
      </c>
      <c r="H76" s="13">
        <v>687.64</v>
      </c>
      <c r="I76" s="13">
        <v>0.08</v>
      </c>
      <c r="J76" s="13">
        <v>350.38</v>
      </c>
      <c r="K76" s="13">
        <v>0</v>
      </c>
      <c r="L76" s="13">
        <v>1720</v>
      </c>
      <c r="M76" s="13">
        <v>0</v>
      </c>
      <c r="N76" s="13">
        <v>0</v>
      </c>
      <c r="O76" s="13">
        <v>0</v>
      </c>
      <c r="P76" s="13">
        <v>0</v>
      </c>
      <c r="Q76" s="13">
        <v>0</v>
      </c>
      <c r="R76" s="13">
        <v>0</v>
      </c>
      <c r="S76" s="13">
        <v>79</v>
      </c>
      <c r="T76" s="13">
        <v>0</v>
      </c>
      <c r="U76" s="13">
        <v>2837.1</v>
      </c>
      <c r="V76" s="13">
        <v>2978.4</v>
      </c>
    </row>
    <row r="77" spans="1:22" x14ac:dyDescent="0.25">
      <c r="A77">
        <v>245</v>
      </c>
      <c r="B77" t="s">
        <v>83</v>
      </c>
      <c r="C77" s="13">
        <v>7591.5</v>
      </c>
      <c r="D77" s="13">
        <v>286.20999999999998</v>
      </c>
      <c r="E77" s="13">
        <v>172.25</v>
      </c>
      <c r="F77" s="13">
        <v>0</v>
      </c>
      <c r="G77" s="13">
        <v>8049.96</v>
      </c>
      <c r="H77" s="13">
        <v>1164.92</v>
      </c>
      <c r="I77" s="14">
        <v>-0.01</v>
      </c>
      <c r="J77" s="13">
        <v>493.45</v>
      </c>
      <c r="K77" s="13">
        <v>0</v>
      </c>
      <c r="L77" s="13">
        <v>3636</v>
      </c>
      <c r="M77" s="13">
        <v>0</v>
      </c>
      <c r="N77" s="13">
        <v>0</v>
      </c>
      <c r="O77" s="13">
        <v>0</v>
      </c>
      <c r="P77" s="13">
        <v>0</v>
      </c>
      <c r="Q77" s="13">
        <v>0</v>
      </c>
      <c r="R77" s="13">
        <v>0</v>
      </c>
      <c r="S77" s="13">
        <v>209</v>
      </c>
      <c r="T77" s="13">
        <v>0</v>
      </c>
      <c r="U77" s="13">
        <v>5503.36</v>
      </c>
      <c r="V77" s="13">
        <v>2546.6</v>
      </c>
    </row>
    <row r="78" spans="1:22" x14ac:dyDescent="0.25">
      <c r="A78">
        <v>251</v>
      </c>
      <c r="B78" t="s">
        <v>84</v>
      </c>
      <c r="C78" s="13">
        <v>4626</v>
      </c>
      <c r="D78" s="13">
        <v>219.77</v>
      </c>
      <c r="E78" s="13">
        <v>121.5</v>
      </c>
      <c r="F78" s="13">
        <v>0</v>
      </c>
      <c r="G78" s="13">
        <v>4967.2700000000004</v>
      </c>
      <c r="H78" s="13">
        <v>512.71</v>
      </c>
      <c r="I78" s="13">
        <v>0.04</v>
      </c>
      <c r="J78" s="13">
        <v>300.69</v>
      </c>
      <c r="K78" s="13">
        <v>2109.23</v>
      </c>
      <c r="L78" s="13">
        <v>0</v>
      </c>
      <c r="M78" s="13">
        <v>0</v>
      </c>
      <c r="N78" s="13">
        <v>0</v>
      </c>
      <c r="O78" s="13">
        <v>326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3248.67</v>
      </c>
      <c r="V78" s="13">
        <v>1718.6</v>
      </c>
    </row>
    <row r="79" spans="1:22" x14ac:dyDescent="0.25">
      <c r="A79">
        <v>253</v>
      </c>
      <c r="B79" t="s">
        <v>85</v>
      </c>
      <c r="C79" s="13">
        <v>29565.5</v>
      </c>
      <c r="D79" s="13">
        <v>783</v>
      </c>
      <c r="E79" s="13">
        <v>550.79</v>
      </c>
      <c r="F79" s="13">
        <v>0</v>
      </c>
      <c r="G79" s="13">
        <v>30899.29</v>
      </c>
      <c r="H79" s="13">
        <v>7430.24</v>
      </c>
      <c r="I79" s="14">
        <v>-0.11</v>
      </c>
      <c r="J79" s="13">
        <v>1921.76</v>
      </c>
      <c r="K79" s="13">
        <v>0</v>
      </c>
      <c r="L79" s="13">
        <v>9440</v>
      </c>
      <c r="M79" s="13">
        <v>0</v>
      </c>
      <c r="N79" s="13">
        <v>0</v>
      </c>
      <c r="O79" s="13">
        <v>0</v>
      </c>
      <c r="P79" s="13">
        <v>0</v>
      </c>
      <c r="Q79" s="13">
        <v>0</v>
      </c>
      <c r="R79" s="13">
        <v>0</v>
      </c>
      <c r="S79" s="13">
        <v>416</v>
      </c>
      <c r="T79" s="13">
        <v>0</v>
      </c>
      <c r="U79" s="13">
        <v>19207.89</v>
      </c>
      <c r="V79" s="13">
        <v>11691.4</v>
      </c>
    </row>
    <row r="80" spans="1:22" x14ac:dyDescent="0.25">
      <c r="A80">
        <v>2850</v>
      </c>
      <c r="B80" t="s">
        <v>86</v>
      </c>
      <c r="C80" s="13">
        <v>11310</v>
      </c>
      <c r="D80" s="13">
        <v>385</v>
      </c>
      <c r="E80" s="13">
        <v>271.63</v>
      </c>
      <c r="F80" s="13">
        <v>0</v>
      </c>
      <c r="G80" s="13">
        <v>11966.63</v>
      </c>
      <c r="H80" s="13">
        <v>2035.67</v>
      </c>
      <c r="I80" s="13">
        <v>0.01</v>
      </c>
      <c r="J80" s="13">
        <v>735.15</v>
      </c>
      <c r="K80" s="13">
        <v>0</v>
      </c>
      <c r="L80" s="13">
        <v>0</v>
      </c>
      <c r="M80" s="13">
        <v>0</v>
      </c>
      <c r="N80" s="13">
        <v>0</v>
      </c>
      <c r="O80" s="13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2770.83</v>
      </c>
      <c r="V80" s="13">
        <v>9195.7999999999993</v>
      </c>
    </row>
    <row r="81" spans="1:22" x14ac:dyDescent="0.25">
      <c r="A81">
        <v>3043</v>
      </c>
      <c r="B81" t="s">
        <v>87</v>
      </c>
      <c r="C81" s="13">
        <v>14440.5</v>
      </c>
      <c r="D81" s="13">
        <v>556.75</v>
      </c>
      <c r="E81" s="13">
        <v>392.04</v>
      </c>
      <c r="F81" s="13">
        <v>0</v>
      </c>
      <c r="G81" s="13">
        <v>15389.29</v>
      </c>
      <c r="H81" s="13">
        <v>2840.68</v>
      </c>
      <c r="I81" s="13">
        <v>7.0000000000000007E-2</v>
      </c>
      <c r="J81" s="13">
        <v>938.63</v>
      </c>
      <c r="K81" s="13">
        <v>0</v>
      </c>
      <c r="L81" s="13">
        <v>0</v>
      </c>
      <c r="M81" s="13">
        <v>0</v>
      </c>
      <c r="N81" s="13">
        <v>3666.51</v>
      </c>
      <c r="O81" s="13">
        <v>107</v>
      </c>
      <c r="P81" s="13">
        <v>0</v>
      </c>
      <c r="Q81" s="13">
        <v>0</v>
      </c>
      <c r="R81" s="13">
        <v>0</v>
      </c>
      <c r="S81" s="13">
        <v>0</v>
      </c>
      <c r="T81" s="13">
        <v>50</v>
      </c>
      <c r="U81" s="13">
        <v>7602.89</v>
      </c>
      <c r="V81" s="13">
        <v>7786.4</v>
      </c>
    </row>
    <row r="82" spans="1:22" x14ac:dyDescent="0.25">
      <c r="A82" t="s">
        <v>27</v>
      </c>
      <c r="C82" t="s">
        <v>28</v>
      </c>
      <c r="D82" t="s">
        <v>28</v>
      </c>
      <c r="E82" t="s">
        <v>28</v>
      </c>
      <c r="F82" t="s">
        <v>28</v>
      </c>
      <c r="G82" t="s">
        <v>28</v>
      </c>
      <c r="H82" t="s">
        <v>28</v>
      </c>
      <c r="I82" t="s">
        <v>28</v>
      </c>
      <c r="J82" t="s">
        <v>28</v>
      </c>
      <c r="K82" t="s">
        <v>28</v>
      </c>
      <c r="L82" t="s">
        <v>28</v>
      </c>
      <c r="M82" t="s">
        <v>28</v>
      </c>
      <c r="N82" t="s">
        <v>28</v>
      </c>
      <c r="O82" t="s">
        <v>28</v>
      </c>
      <c r="P82" t="s">
        <v>28</v>
      </c>
      <c r="Q82" t="s">
        <v>28</v>
      </c>
      <c r="R82" t="s">
        <v>28</v>
      </c>
      <c r="S82" t="s">
        <v>28</v>
      </c>
      <c r="T82" t="s">
        <v>28</v>
      </c>
      <c r="U82" t="s">
        <v>28</v>
      </c>
      <c r="V82" t="s">
        <v>28</v>
      </c>
    </row>
    <row r="83" spans="1:22" x14ac:dyDescent="0.25">
      <c r="C83" s="15">
        <f>SUM(C56:C82)</f>
        <v>255832</v>
      </c>
      <c r="D83" s="15">
        <f t="shared" ref="D83:V83" si="4">SUM(D56:D82)</f>
        <v>9290.7200000000012</v>
      </c>
      <c r="E83" s="15">
        <f t="shared" si="4"/>
        <v>6013.44</v>
      </c>
      <c r="F83" s="15">
        <f t="shared" si="4"/>
        <v>0</v>
      </c>
      <c r="G83" s="15">
        <f t="shared" si="4"/>
        <v>271136.15999999997</v>
      </c>
      <c r="H83" s="15">
        <f t="shared" si="4"/>
        <v>47486.12999999999</v>
      </c>
      <c r="I83" s="15">
        <f t="shared" si="4"/>
        <v>0.95000000000000018</v>
      </c>
      <c r="J83" s="15">
        <f t="shared" si="4"/>
        <v>16629.07</v>
      </c>
      <c r="K83" s="15">
        <f t="shared" si="4"/>
        <v>9569.89</v>
      </c>
      <c r="L83" s="15">
        <f t="shared" si="4"/>
        <v>48780.92</v>
      </c>
      <c r="M83" s="15">
        <f t="shared" si="4"/>
        <v>0</v>
      </c>
      <c r="N83" s="15">
        <f t="shared" si="4"/>
        <v>6068.18</v>
      </c>
      <c r="O83" s="15">
        <f t="shared" si="4"/>
        <v>3101</v>
      </c>
      <c r="P83" s="15">
        <f t="shared" si="4"/>
        <v>0</v>
      </c>
      <c r="Q83" s="15">
        <f t="shared" si="4"/>
        <v>0</v>
      </c>
      <c r="R83" s="15">
        <f t="shared" si="4"/>
        <v>4005.2200000000003</v>
      </c>
      <c r="S83" s="15">
        <f t="shared" si="4"/>
        <v>5460</v>
      </c>
      <c r="T83" s="15">
        <f t="shared" si="4"/>
        <v>200</v>
      </c>
      <c r="U83" s="15">
        <f t="shared" si="4"/>
        <v>141301.35999999999</v>
      </c>
      <c r="V83" s="15">
        <f t="shared" si="4"/>
        <v>129834.8</v>
      </c>
    </row>
    <row r="85" spans="1:22" x14ac:dyDescent="0.25">
      <c r="A85" s="12" t="s">
        <v>88</v>
      </c>
    </row>
    <row r="86" spans="1:22" x14ac:dyDescent="0.25">
      <c r="A86">
        <v>267</v>
      </c>
      <c r="B86" t="s">
        <v>89</v>
      </c>
      <c r="C86" s="13">
        <v>14440.5</v>
      </c>
      <c r="D86" s="13">
        <v>556.75</v>
      </c>
      <c r="E86" s="13">
        <v>392.04</v>
      </c>
      <c r="F86" s="13">
        <v>750</v>
      </c>
      <c r="G86" s="13">
        <v>16139.29</v>
      </c>
      <c r="H86" s="13">
        <v>2840.68</v>
      </c>
      <c r="I86" s="14">
        <v>-0.02</v>
      </c>
      <c r="J86" s="13">
        <v>938.63</v>
      </c>
      <c r="K86" s="13">
        <v>0</v>
      </c>
      <c r="L86" s="13">
        <v>4814</v>
      </c>
      <c r="M86" s="13">
        <v>0</v>
      </c>
      <c r="N86" s="13">
        <v>0</v>
      </c>
      <c r="O86" s="13">
        <v>0</v>
      </c>
      <c r="P86" s="13">
        <v>0</v>
      </c>
      <c r="Q86" s="13">
        <v>0</v>
      </c>
      <c r="R86" s="13">
        <v>0</v>
      </c>
      <c r="S86" s="13">
        <v>149</v>
      </c>
      <c r="T86" s="13">
        <v>0</v>
      </c>
      <c r="U86" s="13">
        <v>8742.2900000000009</v>
      </c>
      <c r="V86" s="13">
        <v>7397</v>
      </c>
    </row>
    <row r="87" spans="1:22" x14ac:dyDescent="0.25">
      <c r="A87">
        <v>268</v>
      </c>
      <c r="B87" t="s">
        <v>90</v>
      </c>
      <c r="C87" s="13">
        <v>8676.5</v>
      </c>
      <c r="D87" s="13">
        <v>339.67</v>
      </c>
      <c r="E87" s="13">
        <v>239.75</v>
      </c>
      <c r="F87" s="13">
        <v>0</v>
      </c>
      <c r="G87" s="13">
        <v>9255.92</v>
      </c>
      <c r="H87" s="13">
        <v>1422.51</v>
      </c>
      <c r="I87" s="13">
        <v>0.04</v>
      </c>
      <c r="J87" s="13">
        <v>563.97</v>
      </c>
      <c r="K87" s="13">
        <v>0</v>
      </c>
      <c r="L87" s="13">
        <v>0</v>
      </c>
      <c r="M87" s="13">
        <v>0</v>
      </c>
      <c r="N87" s="13">
        <v>0</v>
      </c>
      <c r="O87" s="13">
        <v>0</v>
      </c>
      <c r="P87" s="13">
        <v>0</v>
      </c>
      <c r="Q87" s="13">
        <v>0</v>
      </c>
      <c r="R87" s="13">
        <v>0</v>
      </c>
      <c r="S87" s="13">
        <v>520</v>
      </c>
      <c r="T87" s="13">
        <v>0</v>
      </c>
      <c r="U87" s="13">
        <v>2506.52</v>
      </c>
      <c r="V87" s="13">
        <v>6749.4</v>
      </c>
    </row>
    <row r="88" spans="1:22" x14ac:dyDescent="0.25">
      <c r="A88">
        <v>282</v>
      </c>
      <c r="B88" t="s">
        <v>91</v>
      </c>
      <c r="C88" s="13">
        <v>8676.5</v>
      </c>
      <c r="D88" s="13">
        <v>339.67</v>
      </c>
      <c r="E88" s="13">
        <v>239.75</v>
      </c>
      <c r="F88" s="13">
        <v>0</v>
      </c>
      <c r="G88" s="13">
        <v>9255.92</v>
      </c>
      <c r="H88" s="13">
        <v>1422.51</v>
      </c>
      <c r="I88" s="13">
        <v>0.04</v>
      </c>
      <c r="J88" s="13">
        <v>563.97</v>
      </c>
      <c r="K88" s="13">
        <v>0</v>
      </c>
      <c r="L88" s="13">
        <v>2892</v>
      </c>
      <c r="M88" s="13">
        <v>0</v>
      </c>
      <c r="N88" s="13">
        <v>0</v>
      </c>
      <c r="O88" s="13">
        <v>593</v>
      </c>
      <c r="P88" s="13">
        <v>0</v>
      </c>
      <c r="Q88" s="13">
        <v>0</v>
      </c>
      <c r="R88" s="13">
        <v>0</v>
      </c>
      <c r="S88" s="13">
        <v>489</v>
      </c>
      <c r="T88" s="13">
        <v>0</v>
      </c>
      <c r="U88" s="13">
        <v>5960.52</v>
      </c>
      <c r="V88" s="13">
        <v>3295.4</v>
      </c>
    </row>
    <row r="89" spans="1:22" x14ac:dyDescent="0.25">
      <c r="A89">
        <v>347</v>
      </c>
      <c r="B89" t="s">
        <v>92</v>
      </c>
      <c r="C89" s="13">
        <v>8676.5</v>
      </c>
      <c r="D89" s="13">
        <v>339.67</v>
      </c>
      <c r="E89" s="13">
        <v>239.75</v>
      </c>
      <c r="F89" s="13">
        <v>0</v>
      </c>
      <c r="G89" s="13">
        <v>9255.92</v>
      </c>
      <c r="H89" s="13">
        <v>1422.51</v>
      </c>
      <c r="I89" s="13">
        <v>0.04</v>
      </c>
      <c r="J89" s="13">
        <v>563.97</v>
      </c>
      <c r="K89" s="13">
        <v>0</v>
      </c>
      <c r="L89" s="13">
        <v>0</v>
      </c>
      <c r="M89" s="13">
        <v>0</v>
      </c>
      <c r="N89" s="13">
        <v>0</v>
      </c>
      <c r="O89" s="13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1986.52</v>
      </c>
      <c r="V89" s="13">
        <v>7269.4</v>
      </c>
    </row>
    <row r="90" spans="1:22" x14ac:dyDescent="0.25">
      <c r="A90">
        <v>384</v>
      </c>
      <c r="B90" t="s">
        <v>93</v>
      </c>
      <c r="C90" s="13">
        <v>8676.5</v>
      </c>
      <c r="D90" s="13">
        <v>339.67</v>
      </c>
      <c r="E90" s="13">
        <v>239.75</v>
      </c>
      <c r="F90" s="13">
        <v>0</v>
      </c>
      <c r="G90" s="13">
        <v>9255.92</v>
      </c>
      <c r="H90" s="13">
        <v>1422.51</v>
      </c>
      <c r="I90" s="13">
        <v>0.04</v>
      </c>
      <c r="J90" s="13">
        <v>563.97</v>
      </c>
      <c r="K90" s="13">
        <v>0</v>
      </c>
      <c r="L90" s="13">
        <v>0</v>
      </c>
      <c r="M90" s="13">
        <v>0</v>
      </c>
      <c r="N90" s="13">
        <v>0</v>
      </c>
      <c r="O90" s="13">
        <v>0</v>
      </c>
      <c r="P90" s="13">
        <v>0</v>
      </c>
      <c r="Q90" s="13">
        <v>0</v>
      </c>
      <c r="R90" s="13">
        <v>0</v>
      </c>
      <c r="S90" s="13">
        <v>534</v>
      </c>
      <c r="T90" s="13">
        <v>0</v>
      </c>
      <c r="U90" s="13">
        <v>2520.52</v>
      </c>
      <c r="V90" s="13">
        <v>6735.4</v>
      </c>
    </row>
    <row r="91" spans="1:22" x14ac:dyDescent="0.25">
      <c r="A91">
        <v>389</v>
      </c>
      <c r="B91" t="s">
        <v>94</v>
      </c>
      <c r="C91" s="13">
        <v>14440.5</v>
      </c>
      <c r="D91" s="13">
        <v>556.75</v>
      </c>
      <c r="E91" s="13">
        <v>392.04</v>
      </c>
      <c r="F91" s="13">
        <v>1500</v>
      </c>
      <c r="G91" s="13">
        <v>16889.29</v>
      </c>
      <c r="H91" s="13">
        <v>2840.68</v>
      </c>
      <c r="I91" s="14">
        <v>-0.02</v>
      </c>
      <c r="J91" s="13">
        <v>938.63</v>
      </c>
      <c r="K91" s="13">
        <v>0</v>
      </c>
      <c r="L91" s="13">
        <v>0</v>
      </c>
      <c r="M91" s="13">
        <v>0</v>
      </c>
      <c r="N91" s="13">
        <v>0</v>
      </c>
      <c r="O91" s="13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3779.29</v>
      </c>
      <c r="V91" s="13">
        <v>13110</v>
      </c>
    </row>
    <row r="92" spans="1:22" x14ac:dyDescent="0.25">
      <c r="A92">
        <v>47</v>
      </c>
      <c r="B92" t="s">
        <v>95</v>
      </c>
      <c r="C92" s="13">
        <v>14440.5</v>
      </c>
      <c r="D92" s="13">
        <v>556.75</v>
      </c>
      <c r="E92" s="13">
        <v>392.04</v>
      </c>
      <c r="F92" s="13">
        <v>0</v>
      </c>
      <c r="G92" s="13">
        <v>15389.29</v>
      </c>
      <c r="H92" s="13">
        <v>2840.68</v>
      </c>
      <c r="I92" s="14">
        <v>-0.02</v>
      </c>
      <c r="J92" s="13">
        <v>938.63</v>
      </c>
      <c r="K92" s="13">
        <v>0</v>
      </c>
      <c r="L92" s="13">
        <v>4609</v>
      </c>
      <c r="M92" s="13">
        <v>0</v>
      </c>
      <c r="N92" s="13">
        <v>0</v>
      </c>
      <c r="O92" s="13">
        <v>0</v>
      </c>
      <c r="P92" s="13">
        <v>0</v>
      </c>
      <c r="Q92" s="13">
        <v>0</v>
      </c>
      <c r="R92" s="13">
        <v>0</v>
      </c>
      <c r="S92" s="13">
        <v>140</v>
      </c>
      <c r="T92" s="13">
        <v>0</v>
      </c>
      <c r="U92" s="13">
        <v>8528.2900000000009</v>
      </c>
      <c r="V92" s="13">
        <v>6861</v>
      </c>
    </row>
    <row r="93" spans="1:22" x14ac:dyDescent="0.25">
      <c r="A93">
        <v>53</v>
      </c>
      <c r="B93" t="s">
        <v>96</v>
      </c>
      <c r="C93" s="13">
        <v>7591.5</v>
      </c>
      <c r="D93" s="13">
        <v>286.20999999999998</v>
      </c>
      <c r="E93" s="13">
        <v>172.25</v>
      </c>
      <c r="F93" s="13">
        <v>750</v>
      </c>
      <c r="G93" s="13">
        <v>8799.9599999999991</v>
      </c>
      <c r="H93" s="13">
        <v>1164.92</v>
      </c>
      <c r="I93" s="13">
        <v>0.06</v>
      </c>
      <c r="J93" s="13">
        <v>493.45</v>
      </c>
      <c r="K93" s="13">
        <v>2023.53</v>
      </c>
      <c r="L93" s="13">
        <v>0</v>
      </c>
      <c r="M93" s="13">
        <v>0</v>
      </c>
      <c r="N93" s="13">
        <v>0</v>
      </c>
      <c r="O93" s="13">
        <v>245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3926.96</v>
      </c>
      <c r="V93" s="13">
        <v>4873</v>
      </c>
    </row>
    <row r="94" spans="1:22" x14ac:dyDescent="0.25">
      <c r="A94">
        <v>200</v>
      </c>
      <c r="B94" t="s">
        <v>97</v>
      </c>
      <c r="C94" s="13">
        <v>37293</v>
      </c>
      <c r="D94" s="13">
        <v>799.21</v>
      </c>
      <c r="E94" s="13">
        <v>575.63</v>
      </c>
      <c r="F94" s="13">
        <v>0</v>
      </c>
      <c r="G94" s="13">
        <v>38667.839999999997</v>
      </c>
      <c r="H94" s="13">
        <v>9760.7999999999993</v>
      </c>
      <c r="I94" s="14">
        <v>-0.01</v>
      </c>
      <c r="J94" s="13">
        <v>2424.0500000000002</v>
      </c>
      <c r="K94" s="13">
        <v>0</v>
      </c>
      <c r="L94" s="13">
        <v>0</v>
      </c>
      <c r="M94" s="13">
        <v>0</v>
      </c>
      <c r="N94" s="13">
        <v>0</v>
      </c>
      <c r="O94" s="13">
        <v>0</v>
      </c>
      <c r="P94" s="13">
        <v>0</v>
      </c>
      <c r="Q94" s="13">
        <v>0</v>
      </c>
      <c r="R94" s="13">
        <v>0</v>
      </c>
      <c r="S94" s="13">
        <v>245</v>
      </c>
      <c r="T94" s="13">
        <v>0</v>
      </c>
      <c r="U94" s="13">
        <v>12429.84</v>
      </c>
      <c r="V94" s="13">
        <v>26238</v>
      </c>
    </row>
    <row r="95" spans="1:22" x14ac:dyDescent="0.25">
      <c r="A95" t="s">
        <v>27</v>
      </c>
      <c r="C95" t="s">
        <v>28</v>
      </c>
      <c r="D95" t="s">
        <v>28</v>
      </c>
      <c r="E95" t="s">
        <v>28</v>
      </c>
      <c r="F95" t="s">
        <v>28</v>
      </c>
      <c r="G95" t="s">
        <v>28</v>
      </c>
      <c r="H95" t="s">
        <v>28</v>
      </c>
      <c r="I95" t="s">
        <v>28</v>
      </c>
      <c r="J95" t="s">
        <v>28</v>
      </c>
      <c r="K95" t="s">
        <v>28</v>
      </c>
      <c r="L95" t="s">
        <v>28</v>
      </c>
      <c r="M95" t="s">
        <v>28</v>
      </c>
      <c r="N95" t="s">
        <v>28</v>
      </c>
      <c r="O95" t="s">
        <v>28</v>
      </c>
      <c r="P95" t="s">
        <v>28</v>
      </c>
      <c r="Q95" t="s">
        <v>28</v>
      </c>
      <c r="R95" t="s">
        <v>28</v>
      </c>
      <c r="S95" t="s">
        <v>28</v>
      </c>
      <c r="T95" t="s">
        <v>28</v>
      </c>
      <c r="U95" t="s">
        <v>28</v>
      </c>
      <c r="V95" t="s">
        <v>28</v>
      </c>
    </row>
    <row r="96" spans="1:22" x14ac:dyDescent="0.25">
      <c r="C96" s="15">
        <f>SUM(C86:C95)</f>
        <v>122912</v>
      </c>
      <c r="D96" s="15">
        <f t="shared" ref="D96:V96" si="5">SUM(D86:D95)</f>
        <v>4114.3500000000004</v>
      </c>
      <c r="E96" s="15">
        <f t="shared" si="5"/>
        <v>2883</v>
      </c>
      <c r="F96" s="15">
        <f t="shared" si="5"/>
        <v>3000</v>
      </c>
      <c r="G96" s="15">
        <f t="shared" si="5"/>
        <v>132909.34999999998</v>
      </c>
      <c r="H96" s="15">
        <f t="shared" si="5"/>
        <v>25137.8</v>
      </c>
      <c r="I96" s="15">
        <f t="shared" si="5"/>
        <v>0.15</v>
      </c>
      <c r="J96" s="15">
        <f t="shared" si="5"/>
        <v>7989.27</v>
      </c>
      <c r="K96" s="15">
        <f t="shared" si="5"/>
        <v>2023.53</v>
      </c>
      <c r="L96" s="15">
        <f t="shared" si="5"/>
        <v>12315</v>
      </c>
      <c r="M96" s="15">
        <f t="shared" si="5"/>
        <v>0</v>
      </c>
      <c r="N96" s="15">
        <f t="shared" si="5"/>
        <v>0</v>
      </c>
      <c r="O96" s="15">
        <f t="shared" si="5"/>
        <v>838</v>
      </c>
      <c r="P96" s="15">
        <f t="shared" si="5"/>
        <v>0</v>
      </c>
      <c r="Q96" s="15">
        <f t="shared" si="5"/>
        <v>0</v>
      </c>
      <c r="R96" s="15">
        <f t="shared" si="5"/>
        <v>0</v>
      </c>
      <c r="S96" s="15">
        <f t="shared" si="5"/>
        <v>2077</v>
      </c>
      <c r="T96" s="15">
        <f t="shared" si="5"/>
        <v>0</v>
      </c>
      <c r="U96" s="15">
        <f t="shared" si="5"/>
        <v>50380.75</v>
      </c>
      <c r="V96" s="15">
        <f t="shared" si="5"/>
        <v>82528.600000000006</v>
      </c>
    </row>
    <row r="98" spans="1:22" x14ac:dyDescent="0.25">
      <c r="A98" s="12" t="s">
        <v>98</v>
      </c>
    </row>
    <row r="99" spans="1:22" x14ac:dyDescent="0.25">
      <c r="A99">
        <v>25</v>
      </c>
      <c r="B99" t="s">
        <v>99</v>
      </c>
      <c r="C99" s="13">
        <v>7591.5</v>
      </c>
      <c r="D99" s="13">
        <v>286.20999999999998</v>
      </c>
      <c r="E99" s="13">
        <v>172.25</v>
      </c>
      <c r="F99" s="13">
        <v>750</v>
      </c>
      <c r="G99" s="13">
        <v>8799.9599999999991</v>
      </c>
      <c r="H99" s="13">
        <v>1164.92</v>
      </c>
      <c r="I99" s="14">
        <v>-0.01</v>
      </c>
      <c r="J99" s="13">
        <v>493.45</v>
      </c>
      <c r="K99" s="13">
        <v>0</v>
      </c>
      <c r="L99" s="13">
        <v>0</v>
      </c>
      <c r="M99" s="13">
        <v>0</v>
      </c>
      <c r="N99" s="13">
        <v>0</v>
      </c>
      <c r="O99" s="13">
        <v>122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1780.36</v>
      </c>
      <c r="V99" s="13">
        <v>7019.6</v>
      </c>
    </row>
    <row r="100" spans="1:22" x14ac:dyDescent="0.25">
      <c r="A100">
        <v>261</v>
      </c>
      <c r="B100" t="s">
        <v>100</v>
      </c>
      <c r="C100" s="13">
        <v>11310</v>
      </c>
      <c r="D100" s="13">
        <v>385</v>
      </c>
      <c r="E100" s="13">
        <v>271.63</v>
      </c>
      <c r="F100" s="13">
        <v>0</v>
      </c>
      <c r="G100" s="13">
        <v>11966.63</v>
      </c>
      <c r="H100" s="13">
        <v>2035.67</v>
      </c>
      <c r="I100" s="14">
        <v>-0.1</v>
      </c>
      <c r="J100" s="13">
        <v>735.15</v>
      </c>
      <c r="K100" s="13">
        <v>0</v>
      </c>
      <c r="L100" s="13">
        <v>4044.51</v>
      </c>
      <c r="M100" s="13">
        <v>0</v>
      </c>
      <c r="N100" s="13">
        <v>0</v>
      </c>
      <c r="O100" s="13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6815.23</v>
      </c>
      <c r="V100" s="13">
        <v>5151.3999999999996</v>
      </c>
    </row>
    <row r="101" spans="1:22" x14ac:dyDescent="0.25">
      <c r="A101">
        <v>330</v>
      </c>
      <c r="B101" t="s">
        <v>101</v>
      </c>
      <c r="C101" s="13">
        <v>8676.5</v>
      </c>
      <c r="D101" s="13">
        <v>339.67</v>
      </c>
      <c r="E101" s="13">
        <v>239.75</v>
      </c>
      <c r="F101" s="13">
        <v>0</v>
      </c>
      <c r="G101" s="13">
        <v>9255.92</v>
      </c>
      <c r="H101" s="13">
        <v>1422.51</v>
      </c>
      <c r="I101" s="13">
        <v>0.04</v>
      </c>
      <c r="J101" s="13">
        <v>563.97</v>
      </c>
      <c r="K101" s="13">
        <v>0</v>
      </c>
      <c r="L101" s="13">
        <v>1384</v>
      </c>
      <c r="M101" s="13">
        <v>0</v>
      </c>
      <c r="N101" s="13">
        <v>0</v>
      </c>
      <c r="O101" s="13">
        <v>0</v>
      </c>
      <c r="P101" s="13">
        <v>0</v>
      </c>
      <c r="Q101" s="13">
        <v>0</v>
      </c>
      <c r="R101" s="13">
        <v>0</v>
      </c>
      <c r="S101" s="13">
        <v>403</v>
      </c>
      <c r="T101" s="13">
        <v>0</v>
      </c>
      <c r="U101" s="13">
        <v>3773.52</v>
      </c>
      <c r="V101" s="13">
        <v>5482.4</v>
      </c>
    </row>
    <row r="102" spans="1:22" x14ac:dyDescent="0.25">
      <c r="A102">
        <v>75</v>
      </c>
      <c r="B102" t="s">
        <v>102</v>
      </c>
      <c r="C102" s="13">
        <v>29565.5</v>
      </c>
      <c r="D102" s="13">
        <v>783</v>
      </c>
      <c r="E102" s="13">
        <v>550.79</v>
      </c>
      <c r="F102" s="13">
        <v>0</v>
      </c>
      <c r="G102" s="13">
        <v>30899.29</v>
      </c>
      <c r="H102" s="13">
        <v>7430.24</v>
      </c>
      <c r="I102" s="13">
        <v>0.09</v>
      </c>
      <c r="J102" s="13">
        <v>1921.76</v>
      </c>
      <c r="K102" s="13">
        <v>0</v>
      </c>
      <c r="L102" s="13">
        <v>0</v>
      </c>
      <c r="M102" s="13">
        <v>0</v>
      </c>
      <c r="N102" s="13">
        <v>0</v>
      </c>
      <c r="O102" s="13">
        <v>0</v>
      </c>
      <c r="P102" s="13">
        <v>0</v>
      </c>
      <c r="Q102" s="13">
        <v>0</v>
      </c>
      <c r="R102" s="13">
        <v>0</v>
      </c>
      <c r="S102" s="13">
        <v>166</v>
      </c>
      <c r="T102" s="13">
        <v>0</v>
      </c>
      <c r="U102" s="13">
        <v>9518.09</v>
      </c>
      <c r="V102" s="13">
        <v>21381.200000000001</v>
      </c>
    </row>
    <row r="103" spans="1:22" x14ac:dyDescent="0.25">
      <c r="A103">
        <v>121</v>
      </c>
      <c r="B103" t="s">
        <v>103</v>
      </c>
      <c r="C103" s="13">
        <v>8676.5</v>
      </c>
      <c r="D103" s="13">
        <v>339.67</v>
      </c>
      <c r="E103" s="13">
        <v>239.75</v>
      </c>
      <c r="F103" s="13">
        <v>0</v>
      </c>
      <c r="G103" s="13">
        <v>9255.92</v>
      </c>
      <c r="H103" s="13">
        <v>1422.51</v>
      </c>
      <c r="I103" s="13">
        <v>0.04</v>
      </c>
      <c r="J103" s="13">
        <v>563.97</v>
      </c>
      <c r="K103" s="13">
        <v>0</v>
      </c>
      <c r="L103" s="13">
        <v>2500</v>
      </c>
      <c r="M103" s="13">
        <v>0</v>
      </c>
      <c r="N103" s="13">
        <v>0</v>
      </c>
      <c r="O103" s="13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4486.5200000000004</v>
      </c>
      <c r="V103" s="13">
        <v>4769.3999999999996</v>
      </c>
    </row>
    <row r="104" spans="1:22" x14ac:dyDescent="0.25">
      <c r="A104">
        <v>215</v>
      </c>
      <c r="B104" t="s">
        <v>104</v>
      </c>
      <c r="C104" s="13">
        <v>37293</v>
      </c>
      <c r="D104" s="13">
        <v>799.21</v>
      </c>
      <c r="E104" s="13">
        <v>575.63</v>
      </c>
      <c r="F104" s="13">
        <v>0</v>
      </c>
      <c r="G104" s="13">
        <v>38667.839999999997</v>
      </c>
      <c r="H104" s="13">
        <v>9760.7999999999993</v>
      </c>
      <c r="I104" s="14">
        <v>-0.01</v>
      </c>
      <c r="J104" s="13">
        <v>2424.0500000000002</v>
      </c>
      <c r="K104" s="13">
        <v>0</v>
      </c>
      <c r="L104" s="13">
        <v>8500</v>
      </c>
      <c r="M104" s="13">
        <v>0</v>
      </c>
      <c r="N104" s="13">
        <v>0</v>
      </c>
      <c r="O104" s="13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20684.84</v>
      </c>
      <c r="V104" s="13">
        <v>17983</v>
      </c>
    </row>
    <row r="105" spans="1:22" x14ac:dyDescent="0.25">
      <c r="A105">
        <v>216</v>
      </c>
      <c r="B105" t="s">
        <v>105</v>
      </c>
      <c r="C105" s="13">
        <v>11310</v>
      </c>
      <c r="D105" s="13">
        <v>385</v>
      </c>
      <c r="E105" s="13">
        <v>271.63</v>
      </c>
      <c r="F105" s="13">
        <v>0</v>
      </c>
      <c r="G105" s="13">
        <v>11966.63</v>
      </c>
      <c r="H105" s="13">
        <v>2035.67</v>
      </c>
      <c r="I105" s="14">
        <v>-0.19</v>
      </c>
      <c r="J105" s="13">
        <v>735.15</v>
      </c>
      <c r="K105" s="13">
        <v>0</v>
      </c>
      <c r="L105" s="13">
        <v>3771</v>
      </c>
      <c r="M105" s="13">
        <v>0</v>
      </c>
      <c r="N105" s="13">
        <v>0</v>
      </c>
      <c r="O105" s="13">
        <v>0</v>
      </c>
      <c r="P105" s="13">
        <v>0</v>
      </c>
      <c r="Q105" s="13">
        <v>0</v>
      </c>
      <c r="R105" s="13">
        <v>0</v>
      </c>
      <c r="S105" s="13">
        <v>247</v>
      </c>
      <c r="T105" s="13">
        <v>0</v>
      </c>
      <c r="U105" s="13">
        <v>6788.63</v>
      </c>
      <c r="V105" s="13">
        <v>5178</v>
      </c>
    </row>
    <row r="106" spans="1:22" x14ac:dyDescent="0.25">
      <c r="A106" t="s">
        <v>27</v>
      </c>
      <c r="C106" t="s">
        <v>28</v>
      </c>
      <c r="D106" t="s">
        <v>28</v>
      </c>
      <c r="E106" t="s">
        <v>28</v>
      </c>
      <c r="F106" t="s">
        <v>28</v>
      </c>
      <c r="G106" t="s">
        <v>28</v>
      </c>
      <c r="H106" t="s">
        <v>28</v>
      </c>
      <c r="I106" t="s">
        <v>28</v>
      </c>
      <c r="J106" t="s">
        <v>28</v>
      </c>
      <c r="K106" t="s">
        <v>28</v>
      </c>
      <c r="L106" t="s">
        <v>28</v>
      </c>
      <c r="M106" t="s">
        <v>28</v>
      </c>
      <c r="N106" t="s">
        <v>28</v>
      </c>
      <c r="O106" t="s">
        <v>28</v>
      </c>
      <c r="P106" t="s">
        <v>28</v>
      </c>
      <c r="Q106" t="s">
        <v>28</v>
      </c>
      <c r="R106" t="s">
        <v>28</v>
      </c>
      <c r="S106" t="s">
        <v>28</v>
      </c>
      <c r="T106" t="s">
        <v>28</v>
      </c>
      <c r="U106" t="s">
        <v>28</v>
      </c>
      <c r="V106" t="s">
        <v>28</v>
      </c>
    </row>
    <row r="107" spans="1:22" x14ac:dyDescent="0.25">
      <c r="C107" s="15">
        <f>SUM(C99:C106)</f>
        <v>114423</v>
      </c>
      <c r="D107" s="15">
        <f t="shared" ref="D107:V107" si="6">SUM(D99:D106)</f>
        <v>3317.76</v>
      </c>
      <c r="E107" s="15">
        <f t="shared" si="6"/>
        <v>2321.4300000000003</v>
      </c>
      <c r="F107" s="15">
        <f t="shared" si="6"/>
        <v>750</v>
      </c>
      <c r="G107" s="15">
        <f t="shared" si="6"/>
        <v>120812.19</v>
      </c>
      <c r="H107" s="15">
        <f t="shared" si="6"/>
        <v>25272.32</v>
      </c>
      <c r="I107" s="15">
        <f t="shared" si="6"/>
        <v>-0.14000000000000001</v>
      </c>
      <c r="J107" s="15">
        <f t="shared" si="6"/>
        <v>7437.5</v>
      </c>
      <c r="K107" s="15">
        <f t="shared" si="6"/>
        <v>0</v>
      </c>
      <c r="L107" s="15">
        <f t="shared" si="6"/>
        <v>20199.510000000002</v>
      </c>
      <c r="M107" s="15">
        <f t="shared" si="6"/>
        <v>0</v>
      </c>
      <c r="N107" s="15">
        <f t="shared" si="6"/>
        <v>0</v>
      </c>
      <c r="O107" s="15">
        <f t="shared" si="6"/>
        <v>122</v>
      </c>
      <c r="P107" s="15">
        <f t="shared" si="6"/>
        <v>0</v>
      </c>
      <c r="Q107" s="15">
        <f t="shared" si="6"/>
        <v>0</v>
      </c>
      <c r="R107" s="15">
        <f t="shared" si="6"/>
        <v>0</v>
      </c>
      <c r="S107" s="15">
        <f t="shared" si="6"/>
        <v>816</v>
      </c>
      <c r="T107" s="15">
        <f t="shared" si="6"/>
        <v>0</v>
      </c>
      <c r="U107" s="15">
        <f t="shared" si="6"/>
        <v>53847.189999999995</v>
      </c>
      <c r="V107" s="15">
        <f t="shared" si="6"/>
        <v>66965</v>
      </c>
    </row>
    <row r="109" spans="1:22" x14ac:dyDescent="0.25">
      <c r="A109" s="12" t="s">
        <v>106</v>
      </c>
    </row>
    <row r="110" spans="1:22" x14ac:dyDescent="0.25">
      <c r="A110">
        <v>271</v>
      </c>
      <c r="B110" t="s">
        <v>107</v>
      </c>
      <c r="C110" s="13">
        <v>14440.5</v>
      </c>
      <c r="D110" s="13">
        <v>556.75</v>
      </c>
      <c r="E110" s="13">
        <v>392.04</v>
      </c>
      <c r="F110" s="13">
        <v>750</v>
      </c>
      <c r="G110" s="13">
        <v>16139.29</v>
      </c>
      <c r="H110" s="13">
        <v>2840.68</v>
      </c>
      <c r="I110" s="13">
        <v>0.02</v>
      </c>
      <c r="J110" s="13">
        <v>938.63</v>
      </c>
      <c r="K110" s="13">
        <v>2785.77</v>
      </c>
      <c r="L110" s="13">
        <v>3441</v>
      </c>
      <c r="M110" s="13">
        <v>0</v>
      </c>
      <c r="N110" s="13">
        <v>0</v>
      </c>
      <c r="O110" s="13">
        <v>0</v>
      </c>
      <c r="P110" s="13">
        <v>0</v>
      </c>
      <c r="Q110" s="13">
        <v>0</v>
      </c>
      <c r="R110" s="13">
        <v>993.79</v>
      </c>
      <c r="S110" s="13">
        <v>0</v>
      </c>
      <c r="T110" s="13">
        <v>0</v>
      </c>
      <c r="U110" s="13">
        <v>10999.89</v>
      </c>
      <c r="V110" s="13">
        <v>5139.3999999999996</v>
      </c>
    </row>
    <row r="111" spans="1:22" x14ac:dyDescent="0.25">
      <c r="A111">
        <v>278</v>
      </c>
      <c r="B111" t="s">
        <v>108</v>
      </c>
      <c r="C111" s="13">
        <v>14440.5</v>
      </c>
      <c r="D111" s="13">
        <v>556.75</v>
      </c>
      <c r="E111" s="13">
        <v>392.04</v>
      </c>
      <c r="F111" s="13">
        <v>0</v>
      </c>
      <c r="G111" s="13">
        <v>15389.29</v>
      </c>
      <c r="H111" s="13">
        <v>2840.68</v>
      </c>
      <c r="I111" s="14">
        <v>-0.02</v>
      </c>
      <c r="J111" s="13">
        <v>938.63</v>
      </c>
      <c r="K111" s="13">
        <v>0</v>
      </c>
      <c r="L111" s="13">
        <v>0</v>
      </c>
      <c r="M111" s="13">
        <v>0</v>
      </c>
      <c r="N111" s="13">
        <v>0</v>
      </c>
      <c r="O111" s="13">
        <v>0</v>
      </c>
      <c r="P111" s="13">
        <v>0</v>
      </c>
      <c r="Q111" s="13">
        <v>0</v>
      </c>
      <c r="R111" s="13">
        <v>3494.2</v>
      </c>
      <c r="S111" s="13">
        <v>0</v>
      </c>
      <c r="T111" s="13">
        <v>0</v>
      </c>
      <c r="U111" s="13">
        <v>7273.49</v>
      </c>
      <c r="V111" s="13">
        <v>8115.8</v>
      </c>
    </row>
    <row r="112" spans="1:22" x14ac:dyDescent="0.25">
      <c r="A112">
        <v>280</v>
      </c>
      <c r="B112" t="s">
        <v>109</v>
      </c>
      <c r="C112" s="13">
        <v>14440.5</v>
      </c>
      <c r="D112" s="13">
        <v>556.75</v>
      </c>
      <c r="E112" s="13">
        <v>392.04</v>
      </c>
      <c r="F112" s="13">
        <v>0</v>
      </c>
      <c r="G112" s="13">
        <v>15389.29</v>
      </c>
      <c r="H112" s="13">
        <v>2840.68</v>
      </c>
      <c r="I112" s="13">
        <v>0.13</v>
      </c>
      <c r="J112" s="13">
        <v>938.63</v>
      </c>
      <c r="K112" s="13">
        <v>0</v>
      </c>
      <c r="L112" s="13">
        <v>0</v>
      </c>
      <c r="M112" s="13">
        <v>0</v>
      </c>
      <c r="N112" s="13">
        <v>0</v>
      </c>
      <c r="O112" s="13">
        <v>0</v>
      </c>
      <c r="P112" s="13">
        <v>0</v>
      </c>
      <c r="Q112" s="13">
        <v>0</v>
      </c>
      <c r="R112" s="13">
        <v>3524.45</v>
      </c>
      <c r="S112" s="13">
        <v>0</v>
      </c>
      <c r="T112" s="13">
        <v>0</v>
      </c>
      <c r="U112" s="13">
        <v>7303.89</v>
      </c>
      <c r="V112" s="13">
        <v>8085.4</v>
      </c>
    </row>
    <row r="113" spans="1:22" x14ac:dyDescent="0.25">
      <c r="A113">
        <v>297</v>
      </c>
      <c r="B113" t="s">
        <v>110</v>
      </c>
      <c r="C113" s="13">
        <v>11310</v>
      </c>
      <c r="D113" s="13">
        <v>385</v>
      </c>
      <c r="E113" s="13">
        <v>271.63</v>
      </c>
      <c r="F113" s="13">
        <v>0</v>
      </c>
      <c r="G113" s="13">
        <v>11966.63</v>
      </c>
      <c r="H113" s="13">
        <v>2035.67</v>
      </c>
      <c r="I113" s="13">
        <v>0.01</v>
      </c>
      <c r="J113" s="13">
        <v>735.15</v>
      </c>
      <c r="K113" s="13">
        <v>0</v>
      </c>
      <c r="L113" s="13">
        <v>1203</v>
      </c>
      <c r="M113" s="13">
        <v>0</v>
      </c>
      <c r="N113" s="13">
        <v>0</v>
      </c>
      <c r="O113" s="13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3973.83</v>
      </c>
      <c r="V113" s="13">
        <v>7992.8</v>
      </c>
    </row>
    <row r="114" spans="1:22" x14ac:dyDescent="0.25">
      <c r="A114">
        <v>298</v>
      </c>
      <c r="B114" t="s">
        <v>111</v>
      </c>
      <c r="C114" s="13">
        <v>14440.5</v>
      </c>
      <c r="D114" s="13">
        <v>556.75</v>
      </c>
      <c r="E114" s="13">
        <v>392.04</v>
      </c>
      <c r="F114" s="13">
        <v>0</v>
      </c>
      <c r="G114" s="13">
        <v>15389.29</v>
      </c>
      <c r="H114" s="13">
        <v>2840.68</v>
      </c>
      <c r="I114" s="14">
        <v>-0.12</v>
      </c>
      <c r="J114" s="13">
        <v>938.63</v>
      </c>
      <c r="K114" s="13">
        <v>0</v>
      </c>
      <c r="L114" s="13">
        <v>0</v>
      </c>
      <c r="M114" s="13">
        <v>0</v>
      </c>
      <c r="N114" s="13">
        <v>0</v>
      </c>
      <c r="O114" s="13">
        <v>0</v>
      </c>
      <c r="P114" s="13">
        <v>0</v>
      </c>
      <c r="Q114" s="13">
        <v>0</v>
      </c>
      <c r="R114" s="13">
        <v>3497.9</v>
      </c>
      <c r="S114" s="13">
        <v>164</v>
      </c>
      <c r="T114" s="13">
        <v>0</v>
      </c>
      <c r="U114" s="13">
        <v>7441.09</v>
      </c>
      <c r="V114" s="13">
        <v>7948.2</v>
      </c>
    </row>
    <row r="115" spans="1:22" x14ac:dyDescent="0.25">
      <c r="A115">
        <v>309</v>
      </c>
      <c r="B115" t="s">
        <v>112</v>
      </c>
      <c r="C115" s="13">
        <v>9716.5</v>
      </c>
      <c r="D115" s="13">
        <v>363.42</v>
      </c>
      <c r="E115" s="13">
        <v>255.96</v>
      </c>
      <c r="F115" s="13">
        <v>0</v>
      </c>
      <c r="G115" s="13">
        <v>10335.879999999999</v>
      </c>
      <c r="H115" s="13">
        <v>1653.19</v>
      </c>
      <c r="I115" s="14">
        <v>-0.01</v>
      </c>
      <c r="J115" s="13">
        <v>631.57000000000005</v>
      </c>
      <c r="K115" s="13">
        <v>0</v>
      </c>
      <c r="L115" s="13">
        <v>0</v>
      </c>
      <c r="M115" s="13">
        <v>0</v>
      </c>
      <c r="N115" s="13">
        <v>0</v>
      </c>
      <c r="O115" s="13">
        <v>0</v>
      </c>
      <c r="P115" s="13">
        <v>0</v>
      </c>
      <c r="Q115" s="13">
        <v>0</v>
      </c>
      <c r="R115" s="13">
        <v>3329.93</v>
      </c>
      <c r="S115" s="13">
        <v>360</v>
      </c>
      <c r="T115" s="13">
        <v>0</v>
      </c>
      <c r="U115" s="13">
        <v>5974.68</v>
      </c>
      <c r="V115" s="13">
        <v>4361.2</v>
      </c>
    </row>
    <row r="116" spans="1:22" x14ac:dyDescent="0.25">
      <c r="A116">
        <v>351</v>
      </c>
      <c r="B116" t="s">
        <v>113</v>
      </c>
      <c r="C116" s="13">
        <v>14440.5</v>
      </c>
      <c r="D116" s="13">
        <v>556.75</v>
      </c>
      <c r="E116" s="13">
        <v>392.04</v>
      </c>
      <c r="F116" s="13">
        <v>750</v>
      </c>
      <c r="G116" s="13">
        <v>16139.29</v>
      </c>
      <c r="H116" s="13">
        <v>2840.68</v>
      </c>
      <c r="I116" s="14">
        <v>-0.02</v>
      </c>
      <c r="J116" s="13">
        <v>938.63</v>
      </c>
      <c r="K116" s="13">
        <v>0</v>
      </c>
      <c r="L116" s="13">
        <v>0</v>
      </c>
      <c r="M116" s="13">
        <v>0</v>
      </c>
      <c r="N116" s="13">
        <v>0</v>
      </c>
      <c r="O116" s="13">
        <v>572</v>
      </c>
      <c r="P116" s="13">
        <v>0</v>
      </c>
      <c r="Q116" s="13">
        <v>0</v>
      </c>
      <c r="R116" s="13">
        <v>0</v>
      </c>
      <c r="S116" s="13">
        <v>241</v>
      </c>
      <c r="T116" s="13">
        <v>0</v>
      </c>
      <c r="U116" s="13">
        <v>4592.29</v>
      </c>
      <c r="V116" s="13">
        <v>11547</v>
      </c>
    </row>
    <row r="117" spans="1:22" x14ac:dyDescent="0.25">
      <c r="A117">
        <v>373</v>
      </c>
      <c r="B117" t="s">
        <v>114</v>
      </c>
      <c r="C117" s="13">
        <v>7591.5</v>
      </c>
      <c r="D117" s="13">
        <v>286.20999999999998</v>
      </c>
      <c r="E117" s="13">
        <v>172.25</v>
      </c>
      <c r="F117" s="13">
        <v>0</v>
      </c>
      <c r="G117" s="13">
        <v>8049.96</v>
      </c>
      <c r="H117" s="13">
        <v>1164.92</v>
      </c>
      <c r="I117" s="14">
        <v>-0.01</v>
      </c>
      <c r="J117" s="13">
        <v>493.45</v>
      </c>
      <c r="K117" s="13">
        <v>0</v>
      </c>
      <c r="L117" s="13">
        <v>0</v>
      </c>
      <c r="M117" s="13">
        <v>0</v>
      </c>
      <c r="N117" s="13">
        <v>0</v>
      </c>
      <c r="O117" s="13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1658.36</v>
      </c>
      <c r="V117" s="13">
        <v>6391.6</v>
      </c>
    </row>
    <row r="118" spans="1:22" x14ac:dyDescent="0.25">
      <c r="A118">
        <v>386</v>
      </c>
      <c r="B118" t="s">
        <v>115</v>
      </c>
      <c r="C118" s="13">
        <v>14440.5</v>
      </c>
      <c r="D118" s="13">
        <v>556.75</v>
      </c>
      <c r="E118" s="13">
        <v>392.04</v>
      </c>
      <c r="F118" s="13">
        <v>0</v>
      </c>
      <c r="G118" s="13">
        <v>15389.29</v>
      </c>
      <c r="H118" s="13">
        <v>2840.68</v>
      </c>
      <c r="I118" s="14">
        <v>-0.02</v>
      </c>
      <c r="J118" s="13">
        <v>938.63</v>
      </c>
      <c r="K118" s="13">
        <v>0</v>
      </c>
      <c r="L118" s="13">
        <v>0</v>
      </c>
      <c r="M118" s="13">
        <v>0</v>
      </c>
      <c r="N118" s="13">
        <v>0</v>
      </c>
      <c r="O118" s="13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3779.29</v>
      </c>
      <c r="V118" s="13">
        <v>11610</v>
      </c>
    </row>
    <row r="119" spans="1:22" x14ac:dyDescent="0.25">
      <c r="A119">
        <v>106</v>
      </c>
      <c r="B119" t="s">
        <v>116</v>
      </c>
      <c r="C119" s="13">
        <v>9716.5</v>
      </c>
      <c r="D119" s="13">
        <v>363.42</v>
      </c>
      <c r="E119" s="13">
        <v>255.96</v>
      </c>
      <c r="F119" s="13">
        <v>750</v>
      </c>
      <c r="G119" s="13">
        <v>11085.88</v>
      </c>
      <c r="H119" s="13">
        <v>1653.19</v>
      </c>
      <c r="I119" s="13">
        <v>0.06</v>
      </c>
      <c r="J119" s="13">
        <v>631.57000000000005</v>
      </c>
      <c r="K119" s="13">
        <v>0</v>
      </c>
      <c r="L119" s="13">
        <v>0</v>
      </c>
      <c r="M119" s="13">
        <v>0</v>
      </c>
      <c r="N119" s="13">
        <v>0</v>
      </c>
      <c r="O119" s="13">
        <v>18</v>
      </c>
      <c r="P119" s="13">
        <v>0</v>
      </c>
      <c r="Q119" s="13">
        <v>0</v>
      </c>
      <c r="R119" s="13">
        <v>3354.06</v>
      </c>
      <c r="S119" s="13">
        <v>0</v>
      </c>
      <c r="T119" s="13">
        <v>0</v>
      </c>
      <c r="U119" s="13">
        <v>5656.88</v>
      </c>
      <c r="V119" s="13">
        <v>5429</v>
      </c>
    </row>
    <row r="120" spans="1:22" x14ac:dyDescent="0.25">
      <c r="A120">
        <v>239</v>
      </c>
      <c r="B120" t="s">
        <v>117</v>
      </c>
      <c r="C120" s="13">
        <v>14440.5</v>
      </c>
      <c r="D120" s="13">
        <v>556.75</v>
      </c>
      <c r="E120" s="13">
        <v>392.04</v>
      </c>
      <c r="F120" s="13">
        <v>1500</v>
      </c>
      <c r="G120" s="13">
        <v>16889.29</v>
      </c>
      <c r="H120" s="13">
        <v>2840.68</v>
      </c>
      <c r="I120" s="14">
        <v>-0.02</v>
      </c>
      <c r="J120" s="13">
        <v>938.63</v>
      </c>
      <c r="K120" s="13">
        <v>0</v>
      </c>
      <c r="L120" s="13">
        <v>4814</v>
      </c>
      <c r="M120" s="13">
        <v>0</v>
      </c>
      <c r="N120" s="13">
        <v>0</v>
      </c>
      <c r="O120" s="13">
        <v>229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8822.2900000000009</v>
      </c>
      <c r="V120" s="13">
        <v>8067</v>
      </c>
    </row>
    <row r="121" spans="1:22" x14ac:dyDescent="0.25">
      <c r="A121">
        <v>243</v>
      </c>
      <c r="B121" t="s">
        <v>118</v>
      </c>
      <c r="C121" s="13">
        <v>14440.5</v>
      </c>
      <c r="D121" s="13">
        <v>556.75</v>
      </c>
      <c r="E121" s="13">
        <v>392.04</v>
      </c>
      <c r="F121" s="13">
        <v>0</v>
      </c>
      <c r="G121" s="13">
        <v>15389.29</v>
      </c>
      <c r="H121" s="13">
        <v>2840.68</v>
      </c>
      <c r="I121" s="13">
        <v>0.01</v>
      </c>
      <c r="J121" s="13">
        <v>938.63</v>
      </c>
      <c r="K121" s="13">
        <v>2785.77</v>
      </c>
      <c r="L121" s="13">
        <v>0</v>
      </c>
      <c r="M121" s="13">
        <v>0</v>
      </c>
      <c r="N121" s="13">
        <v>0</v>
      </c>
      <c r="O121" s="13">
        <v>675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7240.09</v>
      </c>
      <c r="V121" s="13">
        <v>8149.2</v>
      </c>
    </row>
    <row r="122" spans="1:22" x14ac:dyDescent="0.25">
      <c r="A122">
        <v>254</v>
      </c>
      <c r="B122" t="s">
        <v>119</v>
      </c>
      <c r="C122" s="13">
        <v>37293</v>
      </c>
      <c r="D122" s="13">
        <v>799.21</v>
      </c>
      <c r="E122" s="13">
        <v>575.63</v>
      </c>
      <c r="F122" s="13">
        <v>0</v>
      </c>
      <c r="G122" s="13">
        <v>38667.839999999997</v>
      </c>
      <c r="H122" s="13">
        <v>9760.7999999999993</v>
      </c>
      <c r="I122" s="13">
        <v>0.19</v>
      </c>
      <c r="J122" s="13">
        <v>2424.0500000000002</v>
      </c>
      <c r="K122" s="13">
        <v>0</v>
      </c>
      <c r="L122" s="13">
        <v>5585</v>
      </c>
      <c r="M122" s="13">
        <v>0</v>
      </c>
      <c r="N122" s="13">
        <v>0</v>
      </c>
      <c r="O122" s="13">
        <v>0</v>
      </c>
      <c r="P122" s="13">
        <v>0</v>
      </c>
      <c r="Q122" s="13">
        <v>0</v>
      </c>
      <c r="R122" s="13">
        <v>0</v>
      </c>
      <c r="S122" s="13">
        <v>621</v>
      </c>
      <c r="T122" s="13">
        <v>0</v>
      </c>
      <c r="U122" s="13">
        <v>18391.04</v>
      </c>
      <c r="V122" s="13">
        <v>20276.8</v>
      </c>
    </row>
    <row r="123" spans="1:22" x14ac:dyDescent="0.25">
      <c r="A123" t="s">
        <v>27</v>
      </c>
      <c r="C123" t="s">
        <v>28</v>
      </c>
      <c r="D123" t="s">
        <v>28</v>
      </c>
      <c r="E123" t="s">
        <v>28</v>
      </c>
      <c r="F123" t="s">
        <v>28</v>
      </c>
      <c r="G123" t="s">
        <v>28</v>
      </c>
      <c r="H123" t="s">
        <v>28</v>
      </c>
      <c r="I123" t="s">
        <v>28</v>
      </c>
      <c r="J123" t="s">
        <v>28</v>
      </c>
      <c r="K123" t="s">
        <v>28</v>
      </c>
      <c r="L123" t="s">
        <v>28</v>
      </c>
      <c r="M123" t="s">
        <v>28</v>
      </c>
      <c r="N123" t="s">
        <v>28</v>
      </c>
      <c r="O123" t="s">
        <v>28</v>
      </c>
      <c r="P123" t="s">
        <v>28</v>
      </c>
      <c r="Q123" t="s">
        <v>28</v>
      </c>
      <c r="R123" t="s">
        <v>28</v>
      </c>
      <c r="S123" t="s">
        <v>28</v>
      </c>
      <c r="T123" t="s">
        <v>28</v>
      </c>
      <c r="U123" t="s">
        <v>28</v>
      </c>
      <c r="V123" t="s">
        <v>28</v>
      </c>
    </row>
    <row r="124" spans="1:22" x14ac:dyDescent="0.25">
      <c r="C124" s="15">
        <f>SUM(C110:C123)</f>
        <v>191151.5</v>
      </c>
      <c r="D124" s="15">
        <f t="shared" ref="D124:V124" si="7">SUM(D110:D123)</f>
        <v>6651.26</v>
      </c>
      <c r="E124" s="15">
        <f t="shared" si="7"/>
        <v>4667.75</v>
      </c>
      <c r="F124" s="15">
        <f t="shared" si="7"/>
        <v>3750</v>
      </c>
      <c r="G124" s="15">
        <f t="shared" si="7"/>
        <v>206220.51000000004</v>
      </c>
      <c r="H124" s="15">
        <f t="shared" si="7"/>
        <v>38993.21</v>
      </c>
      <c r="I124" s="15">
        <f t="shared" si="7"/>
        <v>0.2</v>
      </c>
      <c r="J124" s="15">
        <f t="shared" si="7"/>
        <v>12424.829999999998</v>
      </c>
      <c r="K124" s="15">
        <f t="shared" si="7"/>
        <v>5571.54</v>
      </c>
      <c r="L124" s="15">
        <f t="shared" si="7"/>
        <v>15043</v>
      </c>
      <c r="M124" s="15">
        <f t="shared" si="7"/>
        <v>0</v>
      </c>
      <c r="N124" s="15">
        <f t="shared" si="7"/>
        <v>0</v>
      </c>
      <c r="O124" s="15">
        <f t="shared" si="7"/>
        <v>1494</v>
      </c>
      <c r="P124" s="15">
        <f t="shared" si="7"/>
        <v>0</v>
      </c>
      <c r="Q124" s="15">
        <f t="shared" si="7"/>
        <v>0</v>
      </c>
      <c r="R124" s="15">
        <f t="shared" si="7"/>
        <v>18194.330000000002</v>
      </c>
      <c r="S124" s="15">
        <f t="shared" si="7"/>
        <v>1386</v>
      </c>
      <c r="T124" s="15">
        <f t="shared" si="7"/>
        <v>0</v>
      </c>
      <c r="U124" s="15">
        <f t="shared" si="7"/>
        <v>93107.110000000015</v>
      </c>
      <c r="V124" s="15">
        <f t="shared" si="7"/>
        <v>113113.4</v>
      </c>
    </row>
    <row r="126" spans="1:22" x14ac:dyDescent="0.25">
      <c r="A126" s="12" t="s">
        <v>120</v>
      </c>
    </row>
    <row r="127" spans="1:22" x14ac:dyDescent="0.25">
      <c r="A127">
        <v>321</v>
      </c>
      <c r="B127" t="s">
        <v>121</v>
      </c>
      <c r="C127" s="13">
        <v>14440.5</v>
      </c>
      <c r="D127" s="13">
        <v>556.75</v>
      </c>
      <c r="E127" s="13">
        <v>392.04</v>
      </c>
      <c r="F127" s="13">
        <v>750</v>
      </c>
      <c r="G127" s="13">
        <v>16139.29</v>
      </c>
      <c r="H127" s="13">
        <v>2840.68</v>
      </c>
      <c r="I127" s="14">
        <v>-0.02</v>
      </c>
      <c r="J127" s="13">
        <v>938.63</v>
      </c>
      <c r="K127" s="13">
        <v>0</v>
      </c>
      <c r="L127" s="13">
        <v>0</v>
      </c>
      <c r="M127" s="13">
        <v>0</v>
      </c>
      <c r="N127" s="13">
        <v>0</v>
      </c>
      <c r="O127" s="13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3779.29</v>
      </c>
      <c r="V127" s="13">
        <v>12360</v>
      </c>
    </row>
    <row r="128" spans="1:22" x14ac:dyDescent="0.25">
      <c r="A128">
        <v>336</v>
      </c>
      <c r="B128" t="s">
        <v>122</v>
      </c>
      <c r="C128" s="13">
        <v>7591.5</v>
      </c>
      <c r="D128" s="13">
        <v>286.20999999999998</v>
      </c>
      <c r="E128" s="13">
        <v>172.25</v>
      </c>
      <c r="F128" s="13">
        <v>0</v>
      </c>
      <c r="G128" s="13">
        <v>8049.96</v>
      </c>
      <c r="H128" s="13">
        <v>1164.92</v>
      </c>
      <c r="I128" s="14">
        <v>-0.01</v>
      </c>
      <c r="J128" s="13">
        <v>493.45</v>
      </c>
      <c r="K128" s="13">
        <v>0</v>
      </c>
      <c r="L128" s="13">
        <v>0</v>
      </c>
      <c r="M128" s="13">
        <v>0</v>
      </c>
      <c r="N128" s="13">
        <v>0</v>
      </c>
      <c r="O128" s="13">
        <v>0</v>
      </c>
      <c r="P128" s="13">
        <v>0</v>
      </c>
      <c r="Q128" s="13">
        <v>0</v>
      </c>
      <c r="R128" s="13">
        <v>0</v>
      </c>
      <c r="S128" s="13">
        <v>522</v>
      </c>
      <c r="T128" s="13">
        <v>0</v>
      </c>
      <c r="U128" s="13">
        <v>2180.36</v>
      </c>
      <c r="V128" s="13">
        <v>5869.6</v>
      </c>
    </row>
    <row r="129" spans="1:22" x14ac:dyDescent="0.25">
      <c r="A129">
        <v>383</v>
      </c>
      <c r="B129" t="s">
        <v>123</v>
      </c>
      <c r="C129" s="13">
        <v>9716.5</v>
      </c>
      <c r="D129" s="13">
        <v>363.42</v>
      </c>
      <c r="E129" s="13">
        <v>255.96</v>
      </c>
      <c r="F129" s="13">
        <v>1500</v>
      </c>
      <c r="G129" s="13">
        <v>11835.88</v>
      </c>
      <c r="H129" s="13">
        <v>1653.19</v>
      </c>
      <c r="I129" s="13">
        <v>0.12</v>
      </c>
      <c r="J129" s="13">
        <v>631.57000000000005</v>
      </c>
      <c r="K129" s="13">
        <v>0</v>
      </c>
      <c r="L129" s="13">
        <v>0</v>
      </c>
      <c r="M129" s="13">
        <v>0</v>
      </c>
      <c r="N129" s="13">
        <v>0</v>
      </c>
      <c r="O129" s="13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2284.88</v>
      </c>
      <c r="V129" s="13">
        <v>9551</v>
      </c>
    </row>
    <row r="130" spans="1:22" x14ac:dyDescent="0.25">
      <c r="A130">
        <v>388</v>
      </c>
      <c r="B130" t="s">
        <v>124</v>
      </c>
      <c r="C130" s="13">
        <v>9716.5</v>
      </c>
      <c r="D130" s="13">
        <v>363.42</v>
      </c>
      <c r="E130" s="13">
        <v>255.96</v>
      </c>
      <c r="F130" s="13">
        <v>1500</v>
      </c>
      <c r="G130" s="13">
        <v>11835.88</v>
      </c>
      <c r="H130" s="13">
        <v>1653.19</v>
      </c>
      <c r="I130" s="13">
        <v>0.12</v>
      </c>
      <c r="J130" s="13">
        <v>631.57000000000005</v>
      </c>
      <c r="K130" s="13">
        <v>0</v>
      </c>
      <c r="L130" s="13">
        <v>0</v>
      </c>
      <c r="M130" s="13">
        <v>0</v>
      </c>
      <c r="N130" s="13">
        <v>0</v>
      </c>
      <c r="O130" s="13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2284.88</v>
      </c>
      <c r="V130" s="13">
        <v>9551</v>
      </c>
    </row>
    <row r="131" spans="1:22" x14ac:dyDescent="0.25">
      <c r="A131">
        <v>48</v>
      </c>
      <c r="B131" t="s">
        <v>125</v>
      </c>
      <c r="C131" s="13">
        <v>37293</v>
      </c>
      <c r="D131" s="13">
        <v>799.21</v>
      </c>
      <c r="E131" s="13">
        <v>575.63</v>
      </c>
      <c r="F131" s="13">
        <v>0</v>
      </c>
      <c r="G131" s="13">
        <v>38667.839999999997</v>
      </c>
      <c r="H131" s="13">
        <v>9760.7999999999993</v>
      </c>
      <c r="I131" s="14">
        <v>-0.01</v>
      </c>
      <c r="J131" s="13">
        <v>2424.0500000000002</v>
      </c>
      <c r="K131" s="13">
        <v>0</v>
      </c>
      <c r="L131" s="13">
        <v>0</v>
      </c>
      <c r="M131" s="13">
        <v>0</v>
      </c>
      <c r="N131" s="13">
        <v>0</v>
      </c>
      <c r="O131" s="13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12184.84</v>
      </c>
      <c r="V131" s="13">
        <v>26483</v>
      </c>
    </row>
    <row r="132" spans="1:22" x14ac:dyDescent="0.25">
      <c r="A132">
        <v>123</v>
      </c>
      <c r="B132" t="s">
        <v>126</v>
      </c>
      <c r="C132" s="13">
        <v>9716.5</v>
      </c>
      <c r="D132" s="13">
        <v>363.42</v>
      </c>
      <c r="E132" s="13">
        <v>255.96</v>
      </c>
      <c r="F132" s="13">
        <v>0</v>
      </c>
      <c r="G132" s="13">
        <v>10335.879999999999</v>
      </c>
      <c r="H132" s="13">
        <v>1653.19</v>
      </c>
      <c r="I132" s="14">
        <v>-0.08</v>
      </c>
      <c r="J132" s="13">
        <v>631.57000000000005</v>
      </c>
      <c r="K132" s="13">
        <v>0</v>
      </c>
      <c r="L132" s="13">
        <v>0</v>
      </c>
      <c r="M132" s="13">
        <v>0</v>
      </c>
      <c r="N132" s="13">
        <v>0</v>
      </c>
      <c r="O132" s="13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2284.6799999999998</v>
      </c>
      <c r="V132" s="13">
        <v>8051.2</v>
      </c>
    </row>
    <row r="133" spans="1:22" x14ac:dyDescent="0.25">
      <c r="A133">
        <v>173</v>
      </c>
      <c r="B133" t="s">
        <v>127</v>
      </c>
      <c r="C133" s="13">
        <v>14440.5</v>
      </c>
      <c r="D133" s="13">
        <v>556.75</v>
      </c>
      <c r="E133" s="13">
        <v>392.04</v>
      </c>
      <c r="F133" s="13">
        <v>0</v>
      </c>
      <c r="G133" s="13">
        <v>15389.29</v>
      </c>
      <c r="H133" s="13">
        <v>2840.68</v>
      </c>
      <c r="I133" s="14">
        <v>-0.14000000000000001</v>
      </c>
      <c r="J133" s="13">
        <v>938.63</v>
      </c>
      <c r="K133" s="13">
        <v>2743.77</v>
      </c>
      <c r="L133" s="13">
        <v>0</v>
      </c>
      <c r="M133" s="13">
        <v>0</v>
      </c>
      <c r="N133" s="13">
        <v>0</v>
      </c>
      <c r="O133" s="13">
        <v>0</v>
      </c>
      <c r="P133" s="13">
        <v>0</v>
      </c>
      <c r="Q133" s="13">
        <v>0</v>
      </c>
      <c r="R133" s="13">
        <v>3381.15</v>
      </c>
      <c r="S133" s="13">
        <v>214</v>
      </c>
      <c r="T133" s="13">
        <v>0</v>
      </c>
      <c r="U133" s="13">
        <v>10118.09</v>
      </c>
      <c r="V133" s="13">
        <v>5271.2</v>
      </c>
    </row>
    <row r="134" spans="1:22" x14ac:dyDescent="0.25">
      <c r="A134">
        <v>199</v>
      </c>
      <c r="B134" t="s">
        <v>128</v>
      </c>
      <c r="C134" s="13">
        <v>14440.5</v>
      </c>
      <c r="D134" s="13">
        <v>556.75</v>
      </c>
      <c r="E134" s="13">
        <v>392.04</v>
      </c>
      <c r="F134" s="13">
        <v>750</v>
      </c>
      <c r="G134" s="13">
        <v>16139.29</v>
      </c>
      <c r="H134" s="13">
        <v>2840.68</v>
      </c>
      <c r="I134" s="13">
        <v>7.0000000000000007E-2</v>
      </c>
      <c r="J134" s="13">
        <v>938.63</v>
      </c>
      <c r="K134" s="13">
        <v>0</v>
      </c>
      <c r="L134" s="13">
        <v>4007</v>
      </c>
      <c r="M134" s="13">
        <v>0</v>
      </c>
      <c r="N134" s="13">
        <v>2909.71</v>
      </c>
      <c r="O134" s="13">
        <v>470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11166.09</v>
      </c>
      <c r="V134" s="13">
        <v>4973.2</v>
      </c>
    </row>
    <row r="135" spans="1:22" x14ac:dyDescent="0.25">
      <c r="A135">
        <v>3038</v>
      </c>
      <c r="B135" t="s">
        <v>129</v>
      </c>
      <c r="C135" s="13">
        <v>14440.5</v>
      </c>
      <c r="D135" s="13">
        <v>556.75</v>
      </c>
      <c r="E135" s="13">
        <v>392.04</v>
      </c>
      <c r="F135" s="13">
        <v>0</v>
      </c>
      <c r="G135" s="13">
        <v>15389.29</v>
      </c>
      <c r="H135" s="13">
        <v>2840.68</v>
      </c>
      <c r="I135" s="14">
        <v>-0.02</v>
      </c>
      <c r="J135" s="13">
        <v>938.63</v>
      </c>
      <c r="K135" s="13">
        <v>0</v>
      </c>
      <c r="L135" s="13">
        <v>0</v>
      </c>
      <c r="M135" s="13">
        <v>0</v>
      </c>
      <c r="N135" s="13">
        <v>0</v>
      </c>
      <c r="O135" s="13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3779.29</v>
      </c>
      <c r="V135" s="13">
        <v>11610</v>
      </c>
    </row>
    <row r="136" spans="1:22" x14ac:dyDescent="0.25">
      <c r="A136" t="s">
        <v>27</v>
      </c>
      <c r="C136" t="s">
        <v>28</v>
      </c>
      <c r="D136" t="s">
        <v>28</v>
      </c>
      <c r="E136" t="s">
        <v>28</v>
      </c>
      <c r="F136" t="s">
        <v>28</v>
      </c>
      <c r="G136" t="s">
        <v>28</v>
      </c>
      <c r="H136" t="s">
        <v>28</v>
      </c>
      <c r="I136" t="s">
        <v>28</v>
      </c>
      <c r="J136" t="s">
        <v>28</v>
      </c>
      <c r="K136" t="s">
        <v>28</v>
      </c>
      <c r="L136" t="s">
        <v>28</v>
      </c>
      <c r="M136" t="s">
        <v>28</v>
      </c>
      <c r="N136" t="s">
        <v>28</v>
      </c>
      <c r="O136" t="s">
        <v>28</v>
      </c>
      <c r="P136" t="s">
        <v>28</v>
      </c>
      <c r="Q136" t="s">
        <v>28</v>
      </c>
      <c r="R136" t="s">
        <v>28</v>
      </c>
      <c r="S136" t="s">
        <v>28</v>
      </c>
      <c r="T136" t="s">
        <v>28</v>
      </c>
      <c r="U136" t="s">
        <v>28</v>
      </c>
      <c r="V136" t="s">
        <v>28</v>
      </c>
    </row>
    <row r="137" spans="1:22" x14ac:dyDescent="0.25">
      <c r="C137" s="15">
        <f>SUM(C127:C136)</f>
        <v>131796</v>
      </c>
      <c r="D137" s="15">
        <f t="shared" ref="D137:V137" si="8">SUM(D127:D136)</f>
        <v>4402.68</v>
      </c>
      <c r="E137" s="15">
        <f t="shared" si="8"/>
        <v>3083.92</v>
      </c>
      <c r="F137" s="15">
        <f t="shared" si="8"/>
        <v>4500</v>
      </c>
      <c r="G137" s="15">
        <f t="shared" si="8"/>
        <v>143782.6</v>
      </c>
      <c r="H137" s="15">
        <f t="shared" si="8"/>
        <v>27248.01</v>
      </c>
      <c r="I137" s="15">
        <f t="shared" si="8"/>
        <v>2.9999999999999975E-2</v>
      </c>
      <c r="J137" s="15">
        <f t="shared" si="8"/>
        <v>8566.73</v>
      </c>
      <c r="K137" s="15">
        <f t="shared" si="8"/>
        <v>2743.77</v>
      </c>
      <c r="L137" s="15">
        <f t="shared" si="8"/>
        <v>4007</v>
      </c>
      <c r="M137" s="15">
        <f t="shared" si="8"/>
        <v>0</v>
      </c>
      <c r="N137" s="15">
        <f t="shared" si="8"/>
        <v>2909.71</v>
      </c>
      <c r="O137" s="15">
        <f t="shared" si="8"/>
        <v>470</v>
      </c>
      <c r="P137" s="15">
        <f t="shared" si="8"/>
        <v>0</v>
      </c>
      <c r="Q137" s="15">
        <f t="shared" si="8"/>
        <v>0</v>
      </c>
      <c r="R137" s="15">
        <f t="shared" si="8"/>
        <v>3381.15</v>
      </c>
      <c r="S137" s="15">
        <f t="shared" si="8"/>
        <v>736</v>
      </c>
      <c r="T137" s="15">
        <f t="shared" si="8"/>
        <v>0</v>
      </c>
      <c r="U137" s="15">
        <f t="shared" si="8"/>
        <v>50062.400000000001</v>
      </c>
      <c r="V137" s="15">
        <f t="shared" si="8"/>
        <v>93720.2</v>
      </c>
    </row>
    <row r="139" spans="1:22" x14ac:dyDescent="0.25">
      <c r="A139" s="12" t="s">
        <v>130</v>
      </c>
    </row>
    <row r="140" spans="1:22" x14ac:dyDescent="0.25">
      <c r="A140">
        <v>18</v>
      </c>
      <c r="B140" t="s">
        <v>131</v>
      </c>
      <c r="C140" s="13">
        <v>29565.5</v>
      </c>
      <c r="D140" s="13">
        <v>783</v>
      </c>
      <c r="E140" s="13">
        <v>550.79</v>
      </c>
      <c r="F140" s="13">
        <v>0</v>
      </c>
      <c r="G140" s="13">
        <v>30899.29</v>
      </c>
      <c r="H140" s="13">
        <v>7430.24</v>
      </c>
      <c r="I140" s="13">
        <v>0.04</v>
      </c>
      <c r="J140" s="13">
        <v>938.63</v>
      </c>
      <c r="K140" s="13">
        <v>3481.65</v>
      </c>
      <c r="L140" s="13">
        <v>0</v>
      </c>
      <c r="M140" s="13">
        <v>0</v>
      </c>
      <c r="N140" s="13">
        <v>0</v>
      </c>
      <c r="O140" s="13">
        <v>217</v>
      </c>
      <c r="P140" s="13">
        <v>0</v>
      </c>
      <c r="Q140" s="13">
        <v>0</v>
      </c>
      <c r="R140" s="13">
        <v>3325.33</v>
      </c>
      <c r="S140" s="13">
        <v>298</v>
      </c>
      <c r="T140" s="13">
        <v>0</v>
      </c>
      <c r="U140" s="13">
        <v>15690.89</v>
      </c>
      <c r="V140" s="13">
        <v>15208.4</v>
      </c>
    </row>
    <row r="141" spans="1:22" x14ac:dyDescent="0.25">
      <c r="A141">
        <v>290</v>
      </c>
      <c r="B141" t="s">
        <v>132</v>
      </c>
      <c r="C141" s="13">
        <v>7591.5</v>
      </c>
      <c r="D141" s="13">
        <v>286.20999999999998</v>
      </c>
      <c r="E141" s="13">
        <v>172.25</v>
      </c>
      <c r="F141" s="13">
        <v>750</v>
      </c>
      <c r="G141" s="13">
        <v>8799.9599999999991</v>
      </c>
      <c r="H141" s="13">
        <v>1164.92</v>
      </c>
      <c r="I141" s="14">
        <v>-0.01</v>
      </c>
      <c r="J141" s="13">
        <v>493.45</v>
      </c>
      <c r="K141" s="13">
        <v>0</v>
      </c>
      <c r="L141" s="13">
        <v>3635</v>
      </c>
      <c r="M141" s="13">
        <v>0</v>
      </c>
      <c r="N141" s="13">
        <v>0</v>
      </c>
      <c r="O141" s="13">
        <v>122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5415.36</v>
      </c>
      <c r="V141" s="13">
        <v>3384.6</v>
      </c>
    </row>
    <row r="142" spans="1:22" x14ac:dyDescent="0.25">
      <c r="A142">
        <v>365</v>
      </c>
      <c r="B142" t="s">
        <v>133</v>
      </c>
      <c r="C142" s="13">
        <v>7591.5</v>
      </c>
      <c r="D142" s="13">
        <v>286.20999999999998</v>
      </c>
      <c r="E142" s="13">
        <v>172.25</v>
      </c>
      <c r="F142" s="13">
        <v>0</v>
      </c>
      <c r="G142" s="13">
        <v>8049.96</v>
      </c>
      <c r="H142" s="13">
        <v>1164.92</v>
      </c>
      <c r="I142" s="14">
        <v>-0.01</v>
      </c>
      <c r="J142" s="13">
        <v>493.45</v>
      </c>
      <c r="K142" s="13">
        <v>0</v>
      </c>
      <c r="L142" s="13">
        <v>1896</v>
      </c>
      <c r="M142" s="13">
        <v>0</v>
      </c>
      <c r="N142" s="13">
        <v>0</v>
      </c>
      <c r="O142" s="13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3554.36</v>
      </c>
      <c r="V142" s="13">
        <v>4495.6000000000004</v>
      </c>
    </row>
    <row r="143" spans="1:22" x14ac:dyDescent="0.25">
      <c r="A143">
        <v>238</v>
      </c>
      <c r="B143" t="s">
        <v>134</v>
      </c>
      <c r="C143" s="13">
        <v>8676.5</v>
      </c>
      <c r="D143" s="13">
        <v>339.67</v>
      </c>
      <c r="E143" s="13">
        <v>239.75</v>
      </c>
      <c r="F143" s="13">
        <v>0</v>
      </c>
      <c r="G143" s="13">
        <v>9255.92</v>
      </c>
      <c r="H143" s="13">
        <v>1422.51</v>
      </c>
      <c r="I143" s="13">
        <v>7.0000000000000007E-2</v>
      </c>
      <c r="J143" s="13">
        <v>563.97</v>
      </c>
      <c r="K143" s="13">
        <v>2743.77</v>
      </c>
      <c r="L143" s="13">
        <v>0</v>
      </c>
      <c r="M143" s="13">
        <v>0</v>
      </c>
      <c r="N143" s="13">
        <v>0</v>
      </c>
      <c r="O143" s="13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4730.32</v>
      </c>
      <c r="V143" s="13">
        <v>4525.6000000000004</v>
      </c>
    </row>
    <row r="144" spans="1:22" x14ac:dyDescent="0.25">
      <c r="A144" t="s">
        <v>27</v>
      </c>
      <c r="C144" t="s">
        <v>28</v>
      </c>
      <c r="D144" t="s">
        <v>28</v>
      </c>
      <c r="E144" t="s">
        <v>28</v>
      </c>
      <c r="F144" t="s">
        <v>28</v>
      </c>
      <c r="G144" t="s">
        <v>28</v>
      </c>
      <c r="H144" t="s">
        <v>28</v>
      </c>
      <c r="I144" t="s">
        <v>28</v>
      </c>
      <c r="J144" t="s">
        <v>28</v>
      </c>
      <c r="K144" t="s">
        <v>28</v>
      </c>
      <c r="L144" t="s">
        <v>28</v>
      </c>
      <c r="M144" t="s">
        <v>28</v>
      </c>
      <c r="N144" t="s">
        <v>28</v>
      </c>
      <c r="O144" t="s">
        <v>28</v>
      </c>
      <c r="P144" t="s">
        <v>28</v>
      </c>
      <c r="Q144" t="s">
        <v>28</v>
      </c>
      <c r="R144" t="s">
        <v>28</v>
      </c>
      <c r="S144" t="s">
        <v>28</v>
      </c>
      <c r="T144" t="s">
        <v>28</v>
      </c>
      <c r="U144" t="s">
        <v>28</v>
      </c>
      <c r="V144" t="s">
        <v>28</v>
      </c>
    </row>
    <row r="145" spans="1:22" x14ac:dyDescent="0.25">
      <c r="C145" s="15">
        <f>SUM(C140:C144)</f>
        <v>53425</v>
      </c>
      <c r="D145" s="15">
        <f t="shared" ref="D145:V145" si="9">SUM(D140:D144)</f>
        <v>1695.0900000000001</v>
      </c>
      <c r="E145" s="15">
        <f t="shared" si="9"/>
        <v>1135.04</v>
      </c>
      <c r="F145" s="15">
        <f t="shared" si="9"/>
        <v>750</v>
      </c>
      <c r="G145" s="15">
        <f t="shared" si="9"/>
        <v>57005.13</v>
      </c>
      <c r="H145" s="15">
        <f t="shared" si="9"/>
        <v>11182.59</v>
      </c>
      <c r="I145" s="15">
        <f t="shared" si="9"/>
        <v>0.09</v>
      </c>
      <c r="J145" s="15">
        <f t="shared" si="9"/>
        <v>2489.5</v>
      </c>
      <c r="K145" s="15">
        <f t="shared" si="9"/>
        <v>6225.42</v>
      </c>
      <c r="L145" s="15">
        <f t="shared" si="9"/>
        <v>5531</v>
      </c>
      <c r="M145" s="15">
        <f t="shared" si="9"/>
        <v>0</v>
      </c>
      <c r="N145" s="15">
        <f t="shared" si="9"/>
        <v>0</v>
      </c>
      <c r="O145" s="15">
        <f t="shared" si="9"/>
        <v>339</v>
      </c>
      <c r="P145" s="15">
        <f t="shared" si="9"/>
        <v>0</v>
      </c>
      <c r="Q145" s="15">
        <f t="shared" si="9"/>
        <v>0</v>
      </c>
      <c r="R145" s="15">
        <f t="shared" si="9"/>
        <v>3325.33</v>
      </c>
      <c r="S145" s="15">
        <f t="shared" si="9"/>
        <v>298</v>
      </c>
      <c r="T145" s="15">
        <f t="shared" si="9"/>
        <v>0</v>
      </c>
      <c r="U145" s="15">
        <f t="shared" si="9"/>
        <v>29390.93</v>
      </c>
      <c r="V145" s="15">
        <f t="shared" si="9"/>
        <v>27614.199999999997</v>
      </c>
    </row>
    <row r="147" spans="1:22" x14ac:dyDescent="0.25">
      <c r="A147" s="12" t="s">
        <v>135</v>
      </c>
    </row>
    <row r="148" spans="1:22" x14ac:dyDescent="0.25">
      <c r="A148">
        <v>283</v>
      </c>
      <c r="B148" t="s">
        <v>136</v>
      </c>
      <c r="C148" s="13">
        <v>14440.5</v>
      </c>
      <c r="D148" s="13">
        <v>556.75</v>
      </c>
      <c r="E148" s="13">
        <v>392.04</v>
      </c>
      <c r="F148" s="13">
        <v>0</v>
      </c>
      <c r="G148" s="13">
        <v>15389.29</v>
      </c>
      <c r="H148" s="13">
        <v>2840.68</v>
      </c>
      <c r="I148" s="14">
        <v>-0.02</v>
      </c>
      <c r="J148" s="13">
        <v>938.63</v>
      </c>
      <c r="K148" s="13">
        <v>0</v>
      </c>
      <c r="L148" s="13">
        <v>0</v>
      </c>
      <c r="M148" s="13">
        <v>0</v>
      </c>
      <c r="N148" s="13">
        <v>0</v>
      </c>
      <c r="O148" s="13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3779.29</v>
      </c>
      <c r="V148" s="13">
        <v>11610</v>
      </c>
    </row>
    <row r="149" spans="1:22" x14ac:dyDescent="0.25">
      <c r="A149">
        <v>288</v>
      </c>
      <c r="B149" t="s">
        <v>137</v>
      </c>
      <c r="C149" s="13">
        <v>29565.5</v>
      </c>
      <c r="D149" s="13">
        <v>783</v>
      </c>
      <c r="E149" s="13">
        <v>550.79</v>
      </c>
      <c r="F149" s="13">
        <v>0</v>
      </c>
      <c r="G149" s="13">
        <v>30899.29</v>
      </c>
      <c r="H149" s="13">
        <v>7430.24</v>
      </c>
      <c r="I149" s="13">
        <v>0.09</v>
      </c>
      <c r="J149" s="13">
        <v>1921.76</v>
      </c>
      <c r="K149" s="13">
        <v>0</v>
      </c>
      <c r="L149" s="13">
        <v>3995</v>
      </c>
      <c r="M149" s="13">
        <v>0</v>
      </c>
      <c r="N149" s="13">
        <v>0</v>
      </c>
      <c r="O149" s="13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13347.09</v>
      </c>
      <c r="V149" s="13">
        <v>17552.2</v>
      </c>
    </row>
    <row r="150" spans="1:22" x14ac:dyDescent="0.25">
      <c r="A150">
        <v>242</v>
      </c>
      <c r="B150" t="s">
        <v>138</v>
      </c>
      <c r="C150" s="13">
        <v>14440.5</v>
      </c>
      <c r="D150" s="13">
        <v>556.75</v>
      </c>
      <c r="E150" s="13">
        <v>392.04</v>
      </c>
      <c r="F150" s="13">
        <v>0</v>
      </c>
      <c r="G150" s="13">
        <v>15389.29</v>
      </c>
      <c r="H150" s="13">
        <v>2840.68</v>
      </c>
      <c r="I150" s="13">
        <v>7.0000000000000007E-2</v>
      </c>
      <c r="J150" s="13">
        <v>938.63</v>
      </c>
      <c r="K150" s="13">
        <v>3098.85</v>
      </c>
      <c r="L150" s="13">
        <v>639</v>
      </c>
      <c r="M150" s="13">
        <v>0</v>
      </c>
      <c r="N150" s="13">
        <v>0</v>
      </c>
      <c r="O150" s="13">
        <v>0</v>
      </c>
      <c r="P150" s="13">
        <v>0</v>
      </c>
      <c r="Q150" s="13">
        <v>0</v>
      </c>
      <c r="R150" s="13">
        <v>3103.66</v>
      </c>
      <c r="S150" s="13">
        <v>0</v>
      </c>
      <c r="T150" s="13">
        <v>0</v>
      </c>
      <c r="U150" s="13">
        <v>10620.89</v>
      </c>
      <c r="V150" s="13">
        <v>4768.3999999999996</v>
      </c>
    </row>
    <row r="151" spans="1:22" x14ac:dyDescent="0.25">
      <c r="A151">
        <v>250</v>
      </c>
      <c r="B151" t="s">
        <v>139</v>
      </c>
      <c r="C151" s="13">
        <v>7591.5</v>
      </c>
      <c r="D151" s="13">
        <v>286.20999999999998</v>
      </c>
      <c r="E151" s="13">
        <v>172.25</v>
      </c>
      <c r="F151" s="13">
        <v>0</v>
      </c>
      <c r="G151" s="13">
        <v>8049.96</v>
      </c>
      <c r="H151" s="13">
        <v>1164.92</v>
      </c>
      <c r="I151" s="13">
        <v>0.02</v>
      </c>
      <c r="J151" s="13">
        <v>493.45</v>
      </c>
      <c r="K151" s="13">
        <v>0</v>
      </c>
      <c r="L151" s="13">
        <v>0</v>
      </c>
      <c r="M151" s="13">
        <v>0</v>
      </c>
      <c r="N151" s="13">
        <v>0</v>
      </c>
      <c r="O151" s="13">
        <v>0</v>
      </c>
      <c r="P151" s="13">
        <v>0</v>
      </c>
      <c r="Q151" s="13">
        <v>0</v>
      </c>
      <c r="R151" s="13">
        <v>3225.77</v>
      </c>
      <c r="S151" s="13">
        <v>210</v>
      </c>
      <c r="T151" s="13">
        <v>0</v>
      </c>
      <c r="U151" s="13">
        <v>5094.16</v>
      </c>
      <c r="V151" s="13">
        <v>2955.8</v>
      </c>
    </row>
    <row r="152" spans="1:22" x14ac:dyDescent="0.25">
      <c r="A152" t="s">
        <v>27</v>
      </c>
      <c r="C152" t="s">
        <v>28</v>
      </c>
      <c r="D152" t="s">
        <v>28</v>
      </c>
      <c r="E152" t="s">
        <v>28</v>
      </c>
      <c r="F152" t="s">
        <v>28</v>
      </c>
      <c r="G152" t="s">
        <v>28</v>
      </c>
      <c r="H152" t="s">
        <v>28</v>
      </c>
      <c r="I152" t="s">
        <v>28</v>
      </c>
      <c r="J152" t="s">
        <v>28</v>
      </c>
      <c r="K152" t="s">
        <v>28</v>
      </c>
      <c r="L152" t="s">
        <v>28</v>
      </c>
      <c r="M152" t="s">
        <v>28</v>
      </c>
      <c r="N152" t="s">
        <v>28</v>
      </c>
      <c r="O152" t="s">
        <v>28</v>
      </c>
      <c r="P152" t="s">
        <v>28</v>
      </c>
      <c r="Q152" t="s">
        <v>28</v>
      </c>
      <c r="R152" t="s">
        <v>28</v>
      </c>
      <c r="S152" t="s">
        <v>28</v>
      </c>
      <c r="T152" t="s">
        <v>28</v>
      </c>
      <c r="U152" t="s">
        <v>28</v>
      </c>
      <c r="V152" t="s">
        <v>28</v>
      </c>
    </row>
    <row r="153" spans="1:22" x14ac:dyDescent="0.25">
      <c r="C153" s="15">
        <f>SUM(C148:C152)</f>
        <v>66038</v>
      </c>
      <c r="D153" s="15">
        <f t="shared" ref="D153:V153" si="10">SUM(D148:D152)</f>
        <v>2182.71</v>
      </c>
      <c r="E153" s="15">
        <f t="shared" si="10"/>
        <v>1507.12</v>
      </c>
      <c r="F153" s="15">
        <f t="shared" si="10"/>
        <v>0</v>
      </c>
      <c r="G153" s="15">
        <f t="shared" si="10"/>
        <v>69727.83</v>
      </c>
      <c r="H153" s="15">
        <f t="shared" si="10"/>
        <v>14276.52</v>
      </c>
      <c r="I153" s="15">
        <f t="shared" si="10"/>
        <v>0.16</v>
      </c>
      <c r="J153" s="15">
        <f t="shared" si="10"/>
        <v>4292.47</v>
      </c>
      <c r="K153" s="15">
        <f t="shared" si="10"/>
        <v>3098.85</v>
      </c>
      <c r="L153" s="15">
        <f t="shared" si="10"/>
        <v>4634</v>
      </c>
      <c r="M153" s="15">
        <f t="shared" si="10"/>
        <v>0</v>
      </c>
      <c r="N153" s="15">
        <f t="shared" si="10"/>
        <v>0</v>
      </c>
      <c r="O153" s="15">
        <f t="shared" si="10"/>
        <v>0</v>
      </c>
      <c r="P153" s="15">
        <f t="shared" si="10"/>
        <v>0</v>
      </c>
      <c r="Q153" s="15">
        <f t="shared" si="10"/>
        <v>0</v>
      </c>
      <c r="R153" s="15">
        <f t="shared" si="10"/>
        <v>6329.43</v>
      </c>
      <c r="S153" s="15">
        <f t="shared" si="10"/>
        <v>210</v>
      </c>
      <c r="T153" s="15">
        <f t="shared" si="10"/>
        <v>0</v>
      </c>
      <c r="U153" s="15">
        <f t="shared" si="10"/>
        <v>32841.43</v>
      </c>
      <c r="V153" s="15">
        <f t="shared" si="10"/>
        <v>36886.400000000001</v>
      </c>
    </row>
    <row r="155" spans="1:22" x14ac:dyDescent="0.25">
      <c r="A155" s="12" t="s">
        <v>140</v>
      </c>
    </row>
    <row r="156" spans="1:22" x14ac:dyDescent="0.25">
      <c r="A156">
        <v>275</v>
      </c>
      <c r="B156" t="s">
        <v>141</v>
      </c>
      <c r="C156" s="13">
        <v>11310</v>
      </c>
      <c r="D156" s="13">
        <v>385</v>
      </c>
      <c r="E156" s="13">
        <v>271.63</v>
      </c>
      <c r="F156" s="13">
        <v>0</v>
      </c>
      <c r="G156" s="13">
        <v>11966.63</v>
      </c>
      <c r="H156" s="13">
        <v>2035.67</v>
      </c>
      <c r="I156" s="13">
        <v>0.01</v>
      </c>
      <c r="J156" s="13">
        <v>735.15</v>
      </c>
      <c r="K156" s="13">
        <v>0</v>
      </c>
      <c r="L156" s="13">
        <v>3770</v>
      </c>
      <c r="M156" s="13">
        <v>0</v>
      </c>
      <c r="N156" s="13">
        <v>0</v>
      </c>
      <c r="O156" s="13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6540.83</v>
      </c>
      <c r="V156" s="13">
        <v>5425.8</v>
      </c>
    </row>
    <row r="157" spans="1:22" x14ac:dyDescent="0.25">
      <c r="A157">
        <v>348</v>
      </c>
      <c r="B157" t="s">
        <v>142</v>
      </c>
      <c r="C157" s="13">
        <v>29565.5</v>
      </c>
      <c r="D157" s="13">
        <v>783</v>
      </c>
      <c r="E157" s="13">
        <v>550.79</v>
      </c>
      <c r="F157" s="13">
        <v>750</v>
      </c>
      <c r="G157" s="13">
        <v>31649.29</v>
      </c>
      <c r="H157" s="13">
        <v>7430.24</v>
      </c>
      <c r="I157" s="14">
        <v>-0.11</v>
      </c>
      <c r="J157" s="13">
        <v>1921.76</v>
      </c>
      <c r="K157" s="13">
        <v>0</v>
      </c>
      <c r="L157" s="13">
        <v>0</v>
      </c>
      <c r="M157" s="13">
        <v>0</v>
      </c>
      <c r="N157" s="13">
        <v>0</v>
      </c>
      <c r="O157" s="13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9351.89</v>
      </c>
      <c r="V157" s="13">
        <v>22297.4</v>
      </c>
    </row>
    <row r="158" spans="1:22" x14ac:dyDescent="0.25">
      <c r="A158">
        <v>359</v>
      </c>
      <c r="B158" t="s">
        <v>143</v>
      </c>
      <c r="C158" s="13">
        <v>14440.5</v>
      </c>
      <c r="D158" s="13">
        <v>556.75</v>
      </c>
      <c r="E158" s="13">
        <v>392.04</v>
      </c>
      <c r="F158" s="13">
        <v>0</v>
      </c>
      <c r="G158" s="13">
        <v>15389.29</v>
      </c>
      <c r="H158" s="13">
        <v>2840.68</v>
      </c>
      <c r="I158" s="14">
        <v>-0.02</v>
      </c>
      <c r="J158" s="13">
        <v>938.63</v>
      </c>
      <c r="K158" s="13">
        <v>0</v>
      </c>
      <c r="L158" s="13">
        <v>0</v>
      </c>
      <c r="M158" s="13">
        <v>0</v>
      </c>
      <c r="N158" s="13">
        <v>0</v>
      </c>
      <c r="O158" s="13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3779.29</v>
      </c>
      <c r="V158" s="13">
        <v>11610</v>
      </c>
    </row>
    <row r="159" spans="1:22" x14ac:dyDescent="0.25">
      <c r="A159">
        <v>364</v>
      </c>
      <c r="B159" t="s">
        <v>144</v>
      </c>
      <c r="C159" s="13">
        <v>7591.5</v>
      </c>
      <c r="D159" s="13">
        <v>286.20999999999998</v>
      </c>
      <c r="E159" s="13">
        <v>172.25</v>
      </c>
      <c r="F159" s="13">
        <v>0</v>
      </c>
      <c r="G159" s="13">
        <v>8049.96</v>
      </c>
      <c r="H159" s="13">
        <v>1164.92</v>
      </c>
      <c r="I159" s="14">
        <v>-0.01</v>
      </c>
      <c r="J159" s="13">
        <v>493.45</v>
      </c>
      <c r="K159" s="13">
        <v>0</v>
      </c>
      <c r="L159" s="13">
        <v>1264</v>
      </c>
      <c r="M159" s="13">
        <v>0</v>
      </c>
      <c r="N159" s="13">
        <v>0</v>
      </c>
      <c r="O159" s="13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2922.36</v>
      </c>
      <c r="V159" s="13">
        <v>5127.6000000000004</v>
      </c>
    </row>
    <row r="160" spans="1:22" x14ac:dyDescent="0.25">
      <c r="A160">
        <v>380</v>
      </c>
      <c r="B160" t="s">
        <v>145</v>
      </c>
      <c r="C160" s="13">
        <v>7591.5</v>
      </c>
      <c r="D160" s="13">
        <v>286.20999999999998</v>
      </c>
      <c r="E160" s="13">
        <v>172.25</v>
      </c>
      <c r="F160" s="13">
        <v>0</v>
      </c>
      <c r="G160" s="13">
        <v>8049.96</v>
      </c>
      <c r="H160" s="13">
        <v>1164.92</v>
      </c>
      <c r="I160" s="13">
        <v>0</v>
      </c>
      <c r="J160" s="13">
        <v>493.45</v>
      </c>
      <c r="K160" s="13">
        <v>822.29</v>
      </c>
      <c r="L160" s="13">
        <v>0</v>
      </c>
      <c r="M160" s="13">
        <v>0</v>
      </c>
      <c r="N160" s="13">
        <v>0</v>
      </c>
      <c r="O160" s="13">
        <v>0</v>
      </c>
      <c r="P160" s="13">
        <v>0</v>
      </c>
      <c r="Q160" s="13">
        <v>0</v>
      </c>
      <c r="R160" s="13">
        <v>1254.9000000000001</v>
      </c>
      <c r="S160" s="13">
        <v>0</v>
      </c>
      <c r="T160" s="13">
        <v>0</v>
      </c>
      <c r="U160" s="13">
        <v>3735.56</v>
      </c>
      <c r="V160" s="13">
        <v>4314.3999999999996</v>
      </c>
    </row>
    <row r="161" spans="1:22" x14ac:dyDescent="0.25">
      <c r="A161" t="s">
        <v>27</v>
      </c>
      <c r="C161" t="s">
        <v>28</v>
      </c>
      <c r="D161" t="s">
        <v>28</v>
      </c>
      <c r="E161" t="s">
        <v>28</v>
      </c>
      <c r="F161" t="s">
        <v>28</v>
      </c>
      <c r="G161" t="s">
        <v>28</v>
      </c>
      <c r="H161" t="s">
        <v>28</v>
      </c>
      <c r="I161" t="s">
        <v>28</v>
      </c>
      <c r="J161" t="s">
        <v>28</v>
      </c>
      <c r="K161" t="s">
        <v>28</v>
      </c>
      <c r="L161" t="s">
        <v>28</v>
      </c>
      <c r="M161" t="s">
        <v>28</v>
      </c>
      <c r="N161" t="s">
        <v>28</v>
      </c>
      <c r="O161" t="s">
        <v>28</v>
      </c>
      <c r="P161" t="s">
        <v>28</v>
      </c>
      <c r="Q161" t="s">
        <v>28</v>
      </c>
      <c r="R161" t="s">
        <v>28</v>
      </c>
      <c r="S161" t="s">
        <v>28</v>
      </c>
      <c r="T161" t="s">
        <v>28</v>
      </c>
      <c r="U161" t="s">
        <v>28</v>
      </c>
      <c r="V161" t="s">
        <v>28</v>
      </c>
    </row>
    <row r="162" spans="1:22" x14ac:dyDescent="0.25">
      <c r="C162" s="15">
        <f>SUM(C156:C161)</f>
        <v>70499</v>
      </c>
      <c r="D162" s="15">
        <f t="shared" ref="D162:V162" si="11">SUM(D156:D161)</f>
        <v>2297.17</v>
      </c>
      <c r="E162" s="15">
        <f t="shared" si="11"/>
        <v>1558.96</v>
      </c>
      <c r="F162" s="15">
        <f t="shared" si="11"/>
        <v>750</v>
      </c>
      <c r="G162" s="15">
        <f t="shared" si="11"/>
        <v>75105.13</v>
      </c>
      <c r="H162" s="15">
        <f t="shared" si="11"/>
        <v>14636.43</v>
      </c>
      <c r="I162" s="15">
        <f t="shared" si="11"/>
        <v>-0.13</v>
      </c>
      <c r="J162" s="15">
        <f t="shared" si="11"/>
        <v>4582.4399999999996</v>
      </c>
      <c r="K162" s="15">
        <f t="shared" si="11"/>
        <v>822.29</v>
      </c>
      <c r="L162" s="15">
        <f t="shared" si="11"/>
        <v>5034</v>
      </c>
      <c r="M162" s="15">
        <f t="shared" si="11"/>
        <v>0</v>
      </c>
      <c r="N162" s="15">
        <f t="shared" si="11"/>
        <v>0</v>
      </c>
      <c r="O162" s="15">
        <f t="shared" si="11"/>
        <v>0</v>
      </c>
      <c r="P162" s="15">
        <f t="shared" si="11"/>
        <v>0</v>
      </c>
      <c r="Q162" s="15">
        <f t="shared" si="11"/>
        <v>0</v>
      </c>
      <c r="R162" s="15">
        <f t="shared" si="11"/>
        <v>1254.9000000000001</v>
      </c>
      <c r="S162" s="15">
        <f t="shared" si="11"/>
        <v>0</v>
      </c>
      <c r="T162" s="15">
        <f t="shared" si="11"/>
        <v>0</v>
      </c>
      <c r="U162" s="15">
        <f t="shared" si="11"/>
        <v>26329.93</v>
      </c>
      <c r="V162" s="15">
        <f t="shared" si="11"/>
        <v>48775.199999999997</v>
      </c>
    </row>
    <row r="164" spans="1:22" x14ac:dyDescent="0.25">
      <c r="A164" s="12" t="s">
        <v>146</v>
      </c>
    </row>
    <row r="165" spans="1:22" x14ac:dyDescent="0.25">
      <c r="A165">
        <v>322</v>
      </c>
      <c r="B165" t="s">
        <v>147</v>
      </c>
      <c r="C165" s="13">
        <v>8676.5</v>
      </c>
      <c r="D165" s="13">
        <v>339.67</v>
      </c>
      <c r="E165" s="13">
        <v>239.75</v>
      </c>
      <c r="F165" s="13">
        <v>0</v>
      </c>
      <c r="G165" s="13">
        <v>9255.92</v>
      </c>
      <c r="H165" s="13">
        <v>1422.51</v>
      </c>
      <c r="I165" s="13">
        <v>0.04</v>
      </c>
      <c r="J165" s="13">
        <v>563.97</v>
      </c>
      <c r="K165" s="13">
        <v>0</v>
      </c>
      <c r="L165" s="13">
        <v>0</v>
      </c>
      <c r="M165" s="13">
        <v>0</v>
      </c>
      <c r="N165" s="13">
        <v>0</v>
      </c>
      <c r="O165" s="13">
        <v>0</v>
      </c>
      <c r="P165" s="13">
        <v>0</v>
      </c>
      <c r="Q165" s="13">
        <v>0</v>
      </c>
      <c r="R165" s="13">
        <v>0</v>
      </c>
      <c r="S165" s="13">
        <v>201</v>
      </c>
      <c r="T165" s="13">
        <v>0</v>
      </c>
      <c r="U165" s="13">
        <v>2187.52</v>
      </c>
      <c r="V165" s="13">
        <v>7068.4</v>
      </c>
    </row>
    <row r="166" spans="1:22" x14ac:dyDescent="0.25">
      <c r="A166">
        <v>367</v>
      </c>
      <c r="B166" t="s">
        <v>148</v>
      </c>
      <c r="C166" s="13">
        <v>8676.5</v>
      </c>
      <c r="D166" s="13">
        <v>339.67</v>
      </c>
      <c r="E166" s="13">
        <v>239.75</v>
      </c>
      <c r="F166" s="13">
        <v>750</v>
      </c>
      <c r="G166" s="13">
        <v>10005.92</v>
      </c>
      <c r="H166" s="13">
        <v>1422.51</v>
      </c>
      <c r="I166" s="14">
        <v>-0.16</v>
      </c>
      <c r="J166" s="13">
        <v>563.97</v>
      </c>
      <c r="K166" s="13">
        <v>0</v>
      </c>
      <c r="L166" s="13">
        <v>0</v>
      </c>
      <c r="M166" s="13">
        <v>0</v>
      </c>
      <c r="N166" s="13">
        <v>0</v>
      </c>
      <c r="O166" s="13">
        <v>0</v>
      </c>
      <c r="P166" s="13">
        <v>0</v>
      </c>
      <c r="Q166" s="13">
        <v>0</v>
      </c>
      <c r="R166" s="13">
        <v>0</v>
      </c>
      <c r="S166" s="13">
        <v>246</v>
      </c>
      <c r="T166" s="13">
        <v>0</v>
      </c>
      <c r="U166" s="13">
        <v>2232.3200000000002</v>
      </c>
      <c r="V166" s="13">
        <v>7773.6</v>
      </c>
    </row>
    <row r="167" spans="1:22" x14ac:dyDescent="0.25">
      <c r="A167">
        <v>375</v>
      </c>
      <c r="B167" t="s">
        <v>149</v>
      </c>
      <c r="C167" s="13">
        <v>7591.5</v>
      </c>
      <c r="D167" s="13">
        <v>286.20999999999998</v>
      </c>
      <c r="E167" s="13">
        <v>172.25</v>
      </c>
      <c r="F167" s="13">
        <v>0</v>
      </c>
      <c r="G167" s="13">
        <v>8049.96</v>
      </c>
      <c r="H167" s="13">
        <v>1164.92</v>
      </c>
      <c r="I167" s="14">
        <v>-0.01</v>
      </c>
      <c r="J167" s="13">
        <v>493.45</v>
      </c>
      <c r="K167" s="13">
        <v>0</v>
      </c>
      <c r="L167" s="13">
        <v>0</v>
      </c>
      <c r="M167" s="13">
        <v>0</v>
      </c>
      <c r="N167" s="13">
        <v>0</v>
      </c>
      <c r="O167" s="13">
        <v>0</v>
      </c>
      <c r="P167" s="13">
        <v>0</v>
      </c>
      <c r="Q167" s="13">
        <v>0</v>
      </c>
      <c r="R167" s="13">
        <v>0</v>
      </c>
      <c r="S167" s="13">
        <v>174</v>
      </c>
      <c r="T167" s="13">
        <v>0</v>
      </c>
      <c r="U167" s="13">
        <v>1832.36</v>
      </c>
      <c r="V167" s="13">
        <v>6217.6</v>
      </c>
    </row>
    <row r="168" spans="1:22" x14ac:dyDescent="0.25">
      <c r="A168">
        <v>240</v>
      </c>
      <c r="B168" t="s">
        <v>150</v>
      </c>
      <c r="C168" s="13">
        <v>29565.5</v>
      </c>
      <c r="D168" s="13">
        <v>783</v>
      </c>
      <c r="E168" s="13">
        <v>550.79</v>
      </c>
      <c r="F168" s="13">
        <v>0</v>
      </c>
      <c r="G168" s="13">
        <v>30899.29</v>
      </c>
      <c r="H168" s="13">
        <v>7430.24</v>
      </c>
      <c r="I168" s="14">
        <v>-0.11</v>
      </c>
      <c r="J168" s="13">
        <v>1921.76</v>
      </c>
      <c r="K168" s="13">
        <v>0</v>
      </c>
      <c r="L168" s="13">
        <v>4939</v>
      </c>
      <c r="M168" s="13">
        <v>0</v>
      </c>
      <c r="N168" s="13">
        <v>0</v>
      </c>
      <c r="O168" s="13">
        <v>0</v>
      </c>
      <c r="P168" s="13">
        <v>0</v>
      </c>
      <c r="Q168" s="13">
        <v>0</v>
      </c>
      <c r="R168" s="13">
        <v>0</v>
      </c>
      <c r="S168" s="13">
        <v>890</v>
      </c>
      <c r="T168" s="13">
        <v>0</v>
      </c>
      <c r="U168" s="13">
        <v>15180.89</v>
      </c>
      <c r="V168" s="13">
        <v>15718.4</v>
      </c>
    </row>
    <row r="169" spans="1:22" x14ac:dyDescent="0.25">
      <c r="A169">
        <v>30391</v>
      </c>
      <c r="B169" t="s">
        <v>151</v>
      </c>
      <c r="C169" s="13">
        <v>11310</v>
      </c>
      <c r="D169" s="13">
        <v>385</v>
      </c>
      <c r="E169" s="13">
        <v>271.63</v>
      </c>
      <c r="F169" s="13">
        <v>0</v>
      </c>
      <c r="G169" s="13">
        <v>11966.63</v>
      </c>
      <c r="H169" s="13">
        <v>2035.67</v>
      </c>
      <c r="I169" s="14">
        <v>-0.16</v>
      </c>
      <c r="J169" s="13">
        <v>735.15</v>
      </c>
      <c r="K169" s="13">
        <v>2743.77</v>
      </c>
      <c r="L169" s="13">
        <v>1350</v>
      </c>
      <c r="M169" s="13">
        <v>0</v>
      </c>
      <c r="N169" s="13">
        <v>0</v>
      </c>
      <c r="O169" s="13">
        <v>0</v>
      </c>
      <c r="P169" s="13">
        <v>0</v>
      </c>
      <c r="Q169" s="13">
        <v>0</v>
      </c>
      <c r="R169" s="13">
        <v>0</v>
      </c>
      <c r="S169" s="13">
        <v>192</v>
      </c>
      <c r="T169" s="13">
        <v>0</v>
      </c>
      <c r="U169" s="13">
        <v>7056.43</v>
      </c>
      <c r="V169" s="13">
        <v>4910.2</v>
      </c>
    </row>
    <row r="170" spans="1:22" x14ac:dyDescent="0.25">
      <c r="A170" t="s">
        <v>27</v>
      </c>
      <c r="C170" t="s">
        <v>28</v>
      </c>
      <c r="D170" t="s">
        <v>28</v>
      </c>
      <c r="E170" t="s">
        <v>28</v>
      </c>
      <c r="F170" t="s">
        <v>28</v>
      </c>
      <c r="G170" t="s">
        <v>28</v>
      </c>
      <c r="H170" t="s">
        <v>28</v>
      </c>
      <c r="I170" t="s">
        <v>28</v>
      </c>
      <c r="J170" t="s">
        <v>28</v>
      </c>
      <c r="K170" t="s">
        <v>28</v>
      </c>
      <c r="L170" t="s">
        <v>28</v>
      </c>
      <c r="M170" t="s">
        <v>28</v>
      </c>
      <c r="N170" t="s">
        <v>28</v>
      </c>
      <c r="O170" t="s">
        <v>28</v>
      </c>
      <c r="P170" t="s">
        <v>28</v>
      </c>
      <c r="Q170" t="s">
        <v>28</v>
      </c>
      <c r="R170" t="s">
        <v>28</v>
      </c>
      <c r="S170" t="s">
        <v>28</v>
      </c>
      <c r="T170" t="s">
        <v>28</v>
      </c>
      <c r="U170" t="s">
        <v>28</v>
      </c>
      <c r="V170" t="s">
        <v>28</v>
      </c>
    </row>
    <row r="171" spans="1:22" x14ac:dyDescent="0.25">
      <c r="C171" s="15">
        <f>SUM(C165:C170)</f>
        <v>65820</v>
      </c>
      <c r="D171" s="15">
        <f t="shared" ref="D171:V171" si="12">SUM(D165:D170)</f>
        <v>2133.5500000000002</v>
      </c>
      <c r="E171" s="15">
        <f t="shared" si="12"/>
        <v>1474.17</v>
      </c>
      <c r="F171" s="15">
        <f t="shared" si="12"/>
        <v>750</v>
      </c>
      <c r="G171" s="15">
        <f t="shared" si="12"/>
        <v>70177.72</v>
      </c>
      <c r="H171" s="15">
        <f t="shared" si="12"/>
        <v>13475.85</v>
      </c>
      <c r="I171" s="15">
        <f t="shared" si="12"/>
        <v>-0.4</v>
      </c>
      <c r="J171" s="15">
        <f t="shared" si="12"/>
        <v>4278.3</v>
      </c>
      <c r="K171" s="15">
        <f t="shared" si="12"/>
        <v>2743.77</v>
      </c>
      <c r="L171" s="15">
        <f t="shared" si="12"/>
        <v>6289</v>
      </c>
      <c r="M171" s="15">
        <f t="shared" si="12"/>
        <v>0</v>
      </c>
      <c r="N171" s="15">
        <f t="shared" si="12"/>
        <v>0</v>
      </c>
      <c r="O171" s="15">
        <f t="shared" si="12"/>
        <v>0</v>
      </c>
      <c r="P171" s="15">
        <f t="shared" si="12"/>
        <v>0</v>
      </c>
      <c r="Q171" s="15">
        <f t="shared" si="12"/>
        <v>0</v>
      </c>
      <c r="R171" s="15">
        <f t="shared" si="12"/>
        <v>0</v>
      </c>
      <c r="S171" s="15">
        <f t="shared" si="12"/>
        <v>1703</v>
      </c>
      <c r="T171" s="15">
        <f t="shared" si="12"/>
        <v>0</v>
      </c>
      <c r="U171" s="15">
        <f t="shared" si="12"/>
        <v>28489.52</v>
      </c>
      <c r="V171" s="15">
        <f t="shared" si="12"/>
        <v>41688.199999999997</v>
      </c>
    </row>
    <row r="173" spans="1:22" x14ac:dyDescent="0.25">
      <c r="A173" s="12" t="s">
        <v>152</v>
      </c>
    </row>
    <row r="174" spans="1:22" x14ac:dyDescent="0.25">
      <c r="A174">
        <v>28</v>
      </c>
      <c r="B174" t="s">
        <v>153</v>
      </c>
      <c r="C174" s="13">
        <v>14440.5</v>
      </c>
      <c r="D174" s="13">
        <v>556.75</v>
      </c>
      <c r="E174" s="13">
        <v>392.04</v>
      </c>
      <c r="F174" s="13">
        <v>0</v>
      </c>
      <c r="G174" s="13">
        <v>15389.29</v>
      </c>
      <c r="H174" s="13">
        <v>2840.68</v>
      </c>
      <c r="I174" s="14">
        <v>-0.02</v>
      </c>
      <c r="J174" s="13">
        <v>938.63</v>
      </c>
      <c r="K174" s="13">
        <v>0</v>
      </c>
      <c r="L174" s="13">
        <v>4584</v>
      </c>
      <c r="M174" s="13">
        <v>0</v>
      </c>
      <c r="N174" s="13">
        <v>0</v>
      </c>
      <c r="O174" s="13">
        <v>663</v>
      </c>
      <c r="P174" s="13">
        <v>0</v>
      </c>
      <c r="Q174" s="13">
        <v>0</v>
      </c>
      <c r="R174" s="13">
        <v>0</v>
      </c>
      <c r="S174" s="13">
        <v>0</v>
      </c>
      <c r="T174" s="13">
        <v>0</v>
      </c>
      <c r="U174" s="13">
        <v>9026.2900000000009</v>
      </c>
      <c r="V174" s="13">
        <v>6363</v>
      </c>
    </row>
    <row r="175" spans="1:22" x14ac:dyDescent="0.25">
      <c r="A175">
        <v>281</v>
      </c>
      <c r="B175" t="s">
        <v>154</v>
      </c>
      <c r="C175" s="13">
        <v>7591.5</v>
      </c>
      <c r="D175" s="13">
        <v>286.20999999999998</v>
      </c>
      <c r="E175" s="13">
        <v>172.25</v>
      </c>
      <c r="F175" s="13">
        <v>0</v>
      </c>
      <c r="G175" s="13">
        <v>8049.96</v>
      </c>
      <c r="H175" s="13">
        <v>1164.92</v>
      </c>
      <c r="I175" s="14">
        <v>-0.01</v>
      </c>
      <c r="J175" s="13">
        <v>493.45</v>
      </c>
      <c r="K175" s="13">
        <v>0</v>
      </c>
      <c r="L175" s="13">
        <v>0</v>
      </c>
      <c r="M175" s="13">
        <v>0</v>
      </c>
      <c r="N175" s="13">
        <v>0</v>
      </c>
      <c r="O175" s="13">
        <v>0</v>
      </c>
      <c r="P175" s="13">
        <v>0</v>
      </c>
      <c r="Q175" s="13">
        <v>0</v>
      </c>
      <c r="R175" s="13">
        <v>0</v>
      </c>
      <c r="S175" s="13">
        <v>0</v>
      </c>
      <c r="T175" s="13">
        <v>0</v>
      </c>
      <c r="U175" s="13">
        <v>1658.36</v>
      </c>
      <c r="V175" s="13">
        <v>6391.6</v>
      </c>
    </row>
    <row r="176" spans="1:22" x14ac:dyDescent="0.25">
      <c r="A176">
        <v>31</v>
      </c>
      <c r="B176" t="s">
        <v>155</v>
      </c>
      <c r="C176" s="13">
        <v>14440.5</v>
      </c>
      <c r="D176" s="13">
        <v>556.75</v>
      </c>
      <c r="E176" s="13">
        <v>392.04</v>
      </c>
      <c r="F176" s="13">
        <v>0</v>
      </c>
      <c r="G176" s="13">
        <v>15389.29</v>
      </c>
      <c r="H176" s="13">
        <v>2840.68</v>
      </c>
      <c r="I176" s="13">
        <v>0.03</v>
      </c>
      <c r="J176" s="13">
        <v>938.63</v>
      </c>
      <c r="K176" s="13">
        <v>0</v>
      </c>
      <c r="L176" s="13">
        <v>2000</v>
      </c>
      <c r="M176" s="13">
        <v>0</v>
      </c>
      <c r="N176" s="13">
        <v>3286.75</v>
      </c>
      <c r="O176" s="13">
        <v>474</v>
      </c>
      <c r="P176" s="13">
        <v>0</v>
      </c>
      <c r="Q176" s="13">
        <v>0</v>
      </c>
      <c r="R176" s="13">
        <v>0</v>
      </c>
      <c r="S176" s="13">
        <v>0</v>
      </c>
      <c r="T176" s="13">
        <v>0</v>
      </c>
      <c r="U176" s="13">
        <v>9540.09</v>
      </c>
      <c r="V176" s="13">
        <v>5849.2</v>
      </c>
    </row>
    <row r="177" spans="1:22" x14ac:dyDescent="0.25">
      <c r="A177">
        <v>313</v>
      </c>
      <c r="B177" t="s">
        <v>156</v>
      </c>
      <c r="C177" s="13">
        <v>14440.5</v>
      </c>
      <c r="D177" s="13">
        <v>556.75</v>
      </c>
      <c r="E177" s="13">
        <v>392.04</v>
      </c>
      <c r="F177" s="13">
        <v>0</v>
      </c>
      <c r="G177" s="13">
        <v>15389.29</v>
      </c>
      <c r="H177" s="13">
        <v>2840.68</v>
      </c>
      <c r="I177" s="14">
        <v>-0.02</v>
      </c>
      <c r="J177" s="13">
        <v>938.63</v>
      </c>
      <c r="K177" s="13">
        <v>0</v>
      </c>
      <c r="L177" s="13">
        <v>3073</v>
      </c>
      <c r="M177" s="13">
        <v>0</v>
      </c>
      <c r="N177" s="13">
        <v>0</v>
      </c>
      <c r="O177" s="13">
        <v>0</v>
      </c>
      <c r="P177" s="13">
        <v>0</v>
      </c>
      <c r="Q177" s="13">
        <v>0</v>
      </c>
      <c r="R177" s="13">
        <v>0</v>
      </c>
      <c r="S177" s="13">
        <v>0</v>
      </c>
      <c r="T177" s="13">
        <v>0</v>
      </c>
      <c r="U177" s="13">
        <v>6852.29</v>
      </c>
      <c r="V177" s="13">
        <v>8537</v>
      </c>
    </row>
    <row r="178" spans="1:22" x14ac:dyDescent="0.25">
      <c r="A178">
        <v>314</v>
      </c>
      <c r="B178" t="s">
        <v>157</v>
      </c>
      <c r="C178" s="13">
        <v>9716.5</v>
      </c>
      <c r="D178" s="13">
        <v>363.42</v>
      </c>
      <c r="E178" s="13">
        <v>255.96</v>
      </c>
      <c r="F178" s="13">
        <v>0</v>
      </c>
      <c r="G178" s="13">
        <v>10335.879999999999</v>
      </c>
      <c r="H178" s="13">
        <v>1653.19</v>
      </c>
      <c r="I178" s="13">
        <v>0.1</v>
      </c>
      <c r="J178" s="13">
        <v>631.57000000000005</v>
      </c>
      <c r="K178" s="13">
        <v>1324.71</v>
      </c>
      <c r="L178" s="13">
        <v>0</v>
      </c>
      <c r="M178" s="13">
        <v>0</v>
      </c>
      <c r="N178" s="13">
        <v>0</v>
      </c>
      <c r="O178" s="13">
        <v>0</v>
      </c>
      <c r="P178" s="13">
        <v>0</v>
      </c>
      <c r="Q178" s="13">
        <v>0</v>
      </c>
      <c r="R178" s="13">
        <v>2865.51</v>
      </c>
      <c r="S178" s="13">
        <v>393</v>
      </c>
      <c r="T178" s="13">
        <v>0</v>
      </c>
      <c r="U178" s="13">
        <v>6868.08</v>
      </c>
      <c r="V178" s="13">
        <v>3467.8</v>
      </c>
    </row>
    <row r="179" spans="1:22" x14ac:dyDescent="0.25">
      <c r="A179">
        <v>315</v>
      </c>
      <c r="B179" t="s">
        <v>158</v>
      </c>
      <c r="C179" s="13">
        <v>9716.5</v>
      </c>
      <c r="D179" s="13">
        <v>363.42</v>
      </c>
      <c r="E179" s="13">
        <v>255.96</v>
      </c>
      <c r="F179" s="13">
        <v>0</v>
      </c>
      <c r="G179" s="13">
        <v>10335.879999999999</v>
      </c>
      <c r="H179" s="13">
        <v>1653.19</v>
      </c>
      <c r="I179" s="14">
        <v>-0.08</v>
      </c>
      <c r="J179" s="13">
        <v>631.57000000000005</v>
      </c>
      <c r="K179" s="13">
        <v>0</v>
      </c>
      <c r="L179" s="13">
        <v>0</v>
      </c>
      <c r="M179" s="13">
        <v>0</v>
      </c>
      <c r="N179" s="13">
        <v>0</v>
      </c>
      <c r="O179" s="13">
        <v>0</v>
      </c>
      <c r="P179" s="13">
        <v>0</v>
      </c>
      <c r="Q179" s="13">
        <v>0</v>
      </c>
      <c r="R179" s="13">
        <v>3494.2</v>
      </c>
      <c r="S179" s="13">
        <v>770</v>
      </c>
      <c r="T179" s="13">
        <v>0</v>
      </c>
      <c r="U179" s="13">
        <v>6548.88</v>
      </c>
      <c r="V179" s="13">
        <v>3787</v>
      </c>
    </row>
    <row r="180" spans="1:22" x14ac:dyDescent="0.25">
      <c r="A180">
        <v>316</v>
      </c>
      <c r="B180" t="s">
        <v>159</v>
      </c>
      <c r="C180" s="13">
        <v>9716.5</v>
      </c>
      <c r="D180" s="13">
        <v>363.42</v>
      </c>
      <c r="E180" s="13">
        <v>255.96</v>
      </c>
      <c r="F180" s="13">
        <v>0</v>
      </c>
      <c r="G180" s="13">
        <v>10335.879999999999</v>
      </c>
      <c r="H180" s="13">
        <v>1653.19</v>
      </c>
      <c r="I180" s="13">
        <v>0.12</v>
      </c>
      <c r="J180" s="13">
        <v>631.57000000000005</v>
      </c>
      <c r="K180" s="13">
        <v>0</v>
      </c>
      <c r="L180" s="13">
        <v>0</v>
      </c>
      <c r="M180" s="13">
        <v>0</v>
      </c>
      <c r="N180" s="13">
        <v>0</v>
      </c>
      <c r="O180" s="13">
        <v>0</v>
      </c>
      <c r="P180" s="13">
        <v>0</v>
      </c>
      <c r="Q180" s="13">
        <v>0</v>
      </c>
      <c r="R180" s="13">
        <v>0</v>
      </c>
      <c r="S180" s="13">
        <v>284</v>
      </c>
      <c r="T180" s="13">
        <v>0</v>
      </c>
      <c r="U180" s="13">
        <v>2568.88</v>
      </c>
      <c r="V180" s="13">
        <v>7767</v>
      </c>
    </row>
    <row r="181" spans="1:22" x14ac:dyDescent="0.25">
      <c r="A181">
        <v>317</v>
      </c>
      <c r="B181" t="s">
        <v>160</v>
      </c>
      <c r="C181" s="13">
        <v>9716.5</v>
      </c>
      <c r="D181" s="13">
        <v>363.42</v>
      </c>
      <c r="E181" s="13">
        <v>255.96</v>
      </c>
      <c r="F181" s="13">
        <v>0</v>
      </c>
      <c r="G181" s="13">
        <v>10335.879999999999</v>
      </c>
      <c r="H181" s="13">
        <v>1653.19</v>
      </c>
      <c r="I181" s="14">
        <v>-0.08</v>
      </c>
      <c r="J181" s="13">
        <v>631.57000000000005</v>
      </c>
      <c r="K181" s="13">
        <v>0</v>
      </c>
      <c r="L181" s="13">
        <v>0</v>
      </c>
      <c r="M181" s="13">
        <v>0</v>
      </c>
      <c r="N181" s="13">
        <v>0</v>
      </c>
      <c r="O181" s="13">
        <v>0</v>
      </c>
      <c r="P181" s="13">
        <v>0</v>
      </c>
      <c r="Q181" s="13">
        <v>0</v>
      </c>
      <c r="R181" s="13">
        <v>3494.2</v>
      </c>
      <c r="S181" s="13">
        <v>181</v>
      </c>
      <c r="T181" s="13">
        <v>0</v>
      </c>
      <c r="U181" s="13">
        <v>5959.88</v>
      </c>
      <c r="V181" s="13">
        <v>4376</v>
      </c>
    </row>
    <row r="182" spans="1:22" x14ac:dyDescent="0.25">
      <c r="A182">
        <v>352</v>
      </c>
      <c r="B182" t="s">
        <v>161</v>
      </c>
      <c r="C182" s="13">
        <v>11310</v>
      </c>
      <c r="D182" s="13">
        <v>385</v>
      </c>
      <c r="E182" s="13">
        <v>271.63</v>
      </c>
      <c r="F182" s="13">
        <v>0</v>
      </c>
      <c r="G182" s="13">
        <v>11966.63</v>
      </c>
      <c r="H182" s="13">
        <v>2035.67</v>
      </c>
      <c r="I182" s="13">
        <v>0.01</v>
      </c>
      <c r="J182" s="13">
        <v>735.15</v>
      </c>
      <c r="K182" s="13">
        <v>0</v>
      </c>
      <c r="L182" s="13">
        <v>0</v>
      </c>
      <c r="M182" s="13">
        <v>0</v>
      </c>
      <c r="N182" s="13">
        <v>0</v>
      </c>
      <c r="O182" s="13">
        <v>0</v>
      </c>
      <c r="P182" s="13">
        <v>0</v>
      </c>
      <c r="Q182" s="13">
        <v>0</v>
      </c>
      <c r="R182" s="13">
        <v>0</v>
      </c>
      <c r="S182" s="13">
        <v>0</v>
      </c>
      <c r="T182" s="13">
        <v>0</v>
      </c>
      <c r="U182" s="13">
        <v>2770.83</v>
      </c>
      <c r="V182" s="13">
        <v>9195.7999999999993</v>
      </c>
    </row>
    <row r="183" spans="1:22" x14ac:dyDescent="0.25">
      <c r="A183">
        <v>353</v>
      </c>
      <c r="B183" t="s">
        <v>162</v>
      </c>
      <c r="C183" s="13">
        <v>11310</v>
      </c>
      <c r="D183" s="13">
        <v>385</v>
      </c>
      <c r="E183" s="13">
        <v>271.63</v>
      </c>
      <c r="F183" s="13">
        <v>0</v>
      </c>
      <c r="G183" s="13">
        <v>11966.63</v>
      </c>
      <c r="H183" s="13">
        <v>2035.67</v>
      </c>
      <c r="I183" s="13">
        <v>0.01</v>
      </c>
      <c r="J183" s="13">
        <v>735.15</v>
      </c>
      <c r="K183" s="13">
        <v>0</v>
      </c>
      <c r="L183" s="13">
        <v>0</v>
      </c>
      <c r="M183" s="13">
        <v>0</v>
      </c>
      <c r="N183" s="13">
        <v>0</v>
      </c>
      <c r="O183" s="13">
        <v>0</v>
      </c>
      <c r="P183" s="13">
        <v>0</v>
      </c>
      <c r="Q183" s="13">
        <v>0</v>
      </c>
      <c r="R183" s="13">
        <v>0</v>
      </c>
      <c r="S183" s="13">
        <v>0</v>
      </c>
      <c r="T183" s="13">
        <v>0</v>
      </c>
      <c r="U183" s="13">
        <v>2770.83</v>
      </c>
      <c r="V183" s="13">
        <v>9195.7999999999993</v>
      </c>
    </row>
    <row r="184" spans="1:22" x14ac:dyDescent="0.25">
      <c r="A184">
        <v>387</v>
      </c>
      <c r="B184" t="s">
        <v>163</v>
      </c>
      <c r="C184" s="13">
        <v>9716.5</v>
      </c>
      <c r="D184" s="13">
        <v>363.42</v>
      </c>
      <c r="E184" s="13">
        <v>255.96</v>
      </c>
      <c r="F184" s="13">
        <v>0</v>
      </c>
      <c r="G184" s="13">
        <v>10335.879999999999</v>
      </c>
      <c r="H184" s="13">
        <v>1653.19</v>
      </c>
      <c r="I184" s="13">
        <v>0.12</v>
      </c>
      <c r="J184" s="13">
        <v>631.57000000000005</v>
      </c>
      <c r="K184" s="13">
        <v>0</v>
      </c>
      <c r="L184" s="13">
        <v>0</v>
      </c>
      <c r="M184" s="13">
        <v>0</v>
      </c>
      <c r="N184" s="13">
        <v>0</v>
      </c>
      <c r="O184" s="13">
        <v>0</v>
      </c>
      <c r="P184" s="13">
        <v>0</v>
      </c>
      <c r="Q184" s="13">
        <v>0</v>
      </c>
      <c r="R184" s="13">
        <v>0</v>
      </c>
      <c r="S184" s="13">
        <v>0</v>
      </c>
      <c r="T184" s="13">
        <v>0</v>
      </c>
      <c r="U184" s="13">
        <v>2284.88</v>
      </c>
      <c r="V184" s="13">
        <v>8051</v>
      </c>
    </row>
    <row r="185" spans="1:22" x14ac:dyDescent="0.25">
      <c r="A185">
        <v>95</v>
      </c>
      <c r="B185" t="s">
        <v>164</v>
      </c>
      <c r="C185" s="13">
        <v>11310</v>
      </c>
      <c r="D185" s="13">
        <v>385</v>
      </c>
      <c r="E185" s="13">
        <v>271.63</v>
      </c>
      <c r="F185" s="13">
        <v>0</v>
      </c>
      <c r="G185" s="13">
        <v>11966.63</v>
      </c>
      <c r="H185" s="13">
        <v>2035.67</v>
      </c>
      <c r="I185" s="14">
        <v>-0.15</v>
      </c>
      <c r="J185" s="13">
        <v>735.15</v>
      </c>
      <c r="K185" s="13">
        <v>0</v>
      </c>
      <c r="L185" s="13">
        <v>2605</v>
      </c>
      <c r="M185" s="13">
        <v>0</v>
      </c>
      <c r="N185" s="13">
        <v>0</v>
      </c>
      <c r="O185" s="13">
        <v>0</v>
      </c>
      <c r="P185" s="14">
        <v>-93.82</v>
      </c>
      <c r="Q185" s="13">
        <v>797.78</v>
      </c>
      <c r="R185" s="13">
        <v>0</v>
      </c>
      <c r="S185" s="13">
        <v>0</v>
      </c>
      <c r="T185" s="13">
        <v>0</v>
      </c>
      <c r="U185" s="13">
        <v>6079.63</v>
      </c>
      <c r="V185" s="13">
        <v>5887</v>
      </c>
    </row>
    <row r="186" spans="1:22" x14ac:dyDescent="0.25">
      <c r="A186">
        <v>110</v>
      </c>
      <c r="B186" t="s">
        <v>165</v>
      </c>
      <c r="C186" s="13">
        <v>11310</v>
      </c>
      <c r="D186" s="13">
        <v>385</v>
      </c>
      <c r="E186" s="13">
        <v>271.63</v>
      </c>
      <c r="F186" s="13">
        <v>0</v>
      </c>
      <c r="G186" s="13">
        <v>11966.63</v>
      </c>
      <c r="H186" s="13">
        <v>2035.67</v>
      </c>
      <c r="I186" s="14">
        <v>-0.01</v>
      </c>
      <c r="J186" s="13">
        <v>735.15</v>
      </c>
      <c r="K186" s="13">
        <v>2743.77</v>
      </c>
      <c r="L186" s="13">
        <v>117</v>
      </c>
      <c r="M186" s="13">
        <v>0</v>
      </c>
      <c r="N186" s="13">
        <v>0</v>
      </c>
      <c r="O186" s="13">
        <v>0</v>
      </c>
      <c r="P186" s="13">
        <v>0</v>
      </c>
      <c r="Q186" s="13">
        <v>0</v>
      </c>
      <c r="R186" s="13">
        <v>2795.05</v>
      </c>
      <c r="S186" s="13">
        <v>0</v>
      </c>
      <c r="T186" s="13">
        <v>0</v>
      </c>
      <c r="U186" s="13">
        <v>8426.6299999999992</v>
      </c>
      <c r="V186" s="13">
        <v>3540</v>
      </c>
    </row>
    <row r="187" spans="1:22" x14ac:dyDescent="0.25">
      <c r="A187">
        <v>255</v>
      </c>
      <c r="B187" t="s">
        <v>166</v>
      </c>
      <c r="C187" s="13">
        <v>37293</v>
      </c>
      <c r="D187" s="13">
        <v>799.21</v>
      </c>
      <c r="E187" s="13">
        <v>575.63</v>
      </c>
      <c r="F187" s="13">
        <v>750</v>
      </c>
      <c r="G187" s="13">
        <v>39417.839999999997</v>
      </c>
      <c r="H187" s="13">
        <v>9760.7999999999993</v>
      </c>
      <c r="I187" s="14">
        <v>-0.01</v>
      </c>
      <c r="J187" s="13">
        <v>2424.0500000000002</v>
      </c>
      <c r="K187" s="13">
        <v>0</v>
      </c>
      <c r="L187" s="13">
        <v>0</v>
      </c>
      <c r="M187" s="13">
        <v>0</v>
      </c>
      <c r="N187" s="13">
        <v>0</v>
      </c>
      <c r="O187" s="13">
        <v>0</v>
      </c>
      <c r="P187" s="13">
        <v>0</v>
      </c>
      <c r="Q187" s="13">
        <v>0</v>
      </c>
      <c r="R187" s="13">
        <v>0</v>
      </c>
      <c r="S187" s="13">
        <v>0</v>
      </c>
      <c r="T187" s="13">
        <v>0</v>
      </c>
      <c r="U187" s="13">
        <v>12184.84</v>
      </c>
      <c r="V187" s="13">
        <v>27233</v>
      </c>
    </row>
    <row r="188" spans="1:22" x14ac:dyDescent="0.25">
      <c r="A188" t="s">
        <v>27</v>
      </c>
      <c r="C188" t="s">
        <v>28</v>
      </c>
      <c r="D188" t="s">
        <v>28</v>
      </c>
      <c r="E188" t="s">
        <v>28</v>
      </c>
      <c r="F188" t="s">
        <v>28</v>
      </c>
      <c r="G188" t="s">
        <v>28</v>
      </c>
      <c r="H188" t="s">
        <v>28</v>
      </c>
      <c r="I188" t="s">
        <v>28</v>
      </c>
      <c r="J188" t="s">
        <v>28</v>
      </c>
      <c r="K188" t="s">
        <v>28</v>
      </c>
      <c r="L188" t="s">
        <v>28</v>
      </c>
      <c r="M188" t="s">
        <v>28</v>
      </c>
      <c r="N188" t="s">
        <v>28</v>
      </c>
      <c r="O188" t="s">
        <v>28</v>
      </c>
      <c r="P188" t="s">
        <v>28</v>
      </c>
      <c r="Q188" t="s">
        <v>28</v>
      </c>
      <c r="R188" t="s">
        <v>28</v>
      </c>
      <c r="S188" t="s">
        <v>28</v>
      </c>
      <c r="T188" t="s">
        <v>28</v>
      </c>
      <c r="U188" t="s">
        <v>28</v>
      </c>
      <c r="V188" t="s">
        <v>28</v>
      </c>
    </row>
    <row r="189" spans="1:22" x14ac:dyDescent="0.25">
      <c r="C189" s="15">
        <f>SUM(C174:C188)</f>
        <v>182028.5</v>
      </c>
      <c r="D189" s="15">
        <f t="shared" ref="D189:V189" si="13">SUM(D174:D188)</f>
        <v>6112.77</v>
      </c>
      <c r="E189" s="15">
        <f t="shared" si="13"/>
        <v>4290.3200000000006</v>
      </c>
      <c r="F189" s="15">
        <f t="shared" si="13"/>
        <v>750</v>
      </c>
      <c r="G189" s="15">
        <f t="shared" si="13"/>
        <v>193181.59000000003</v>
      </c>
      <c r="H189" s="15">
        <f t="shared" si="13"/>
        <v>35856.39</v>
      </c>
      <c r="I189" s="15">
        <f t="shared" si="13"/>
        <v>9.9999999999999967E-3</v>
      </c>
      <c r="J189" s="15">
        <f t="shared" si="13"/>
        <v>11831.84</v>
      </c>
      <c r="K189" s="15">
        <f t="shared" si="13"/>
        <v>4068.48</v>
      </c>
      <c r="L189" s="15">
        <f t="shared" si="13"/>
        <v>12379</v>
      </c>
      <c r="M189" s="15">
        <f t="shared" si="13"/>
        <v>0</v>
      </c>
      <c r="N189" s="15">
        <f t="shared" si="13"/>
        <v>3286.75</v>
      </c>
      <c r="O189" s="15">
        <f t="shared" si="13"/>
        <v>1137</v>
      </c>
      <c r="P189" s="15">
        <f t="shared" si="13"/>
        <v>-93.82</v>
      </c>
      <c r="Q189" s="15">
        <f t="shared" si="13"/>
        <v>797.78</v>
      </c>
      <c r="R189" s="15">
        <f t="shared" si="13"/>
        <v>12648.96</v>
      </c>
      <c r="S189" s="15">
        <f t="shared" si="13"/>
        <v>1628</v>
      </c>
      <c r="T189" s="15">
        <f t="shared" si="13"/>
        <v>0</v>
      </c>
      <c r="U189" s="15">
        <f t="shared" si="13"/>
        <v>83540.389999999985</v>
      </c>
      <c r="V189" s="15">
        <f t="shared" si="13"/>
        <v>109641.2</v>
      </c>
    </row>
    <row r="191" spans="1:22" x14ac:dyDescent="0.25">
      <c r="A191" s="12" t="s">
        <v>167</v>
      </c>
    </row>
    <row r="192" spans="1:22" x14ac:dyDescent="0.25">
      <c r="A192">
        <v>296</v>
      </c>
      <c r="B192" t="s">
        <v>168</v>
      </c>
      <c r="C192" s="13">
        <v>8676.5</v>
      </c>
      <c r="D192" s="13">
        <v>339.67</v>
      </c>
      <c r="E192" s="13">
        <v>239.75</v>
      </c>
      <c r="F192" s="13">
        <v>0</v>
      </c>
      <c r="G192" s="13">
        <v>9255.92</v>
      </c>
      <c r="H192" s="13">
        <v>1422.51</v>
      </c>
      <c r="I192" s="14">
        <v>-0.16</v>
      </c>
      <c r="J192" s="13">
        <v>563.97</v>
      </c>
      <c r="K192" s="13">
        <v>0</v>
      </c>
      <c r="L192" s="13">
        <v>0</v>
      </c>
      <c r="M192" s="13">
        <v>0</v>
      </c>
      <c r="N192" s="13">
        <v>0</v>
      </c>
      <c r="O192" s="13">
        <v>235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2221.3200000000002</v>
      </c>
      <c r="V192" s="13">
        <v>7034.6</v>
      </c>
    </row>
    <row r="193" spans="1:22" x14ac:dyDescent="0.25">
      <c r="A193">
        <v>303</v>
      </c>
      <c r="B193" t="s">
        <v>169</v>
      </c>
      <c r="C193" s="13">
        <v>42995</v>
      </c>
      <c r="D193" s="13">
        <v>812.5</v>
      </c>
      <c r="E193" s="13">
        <v>583</v>
      </c>
      <c r="F193" s="13">
        <v>0</v>
      </c>
      <c r="G193" s="13">
        <v>44390.5</v>
      </c>
      <c r="H193" s="13">
        <v>11477.6</v>
      </c>
      <c r="I193" s="13">
        <v>0.02</v>
      </c>
      <c r="J193" s="13">
        <v>2794.68</v>
      </c>
      <c r="K193" s="13">
        <v>0</v>
      </c>
      <c r="L193" s="13">
        <v>1500</v>
      </c>
      <c r="M193" s="13">
        <v>0</v>
      </c>
      <c r="N193" s="13">
        <v>0</v>
      </c>
      <c r="O193" s="13">
        <v>0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15772.3</v>
      </c>
      <c r="V193" s="13">
        <v>28618.2</v>
      </c>
    </row>
    <row r="194" spans="1:22" x14ac:dyDescent="0.25">
      <c r="A194">
        <v>304</v>
      </c>
      <c r="B194" t="s">
        <v>170</v>
      </c>
      <c r="C194" s="13">
        <v>11310</v>
      </c>
      <c r="D194" s="13">
        <v>385</v>
      </c>
      <c r="E194" s="13">
        <v>271.63</v>
      </c>
      <c r="F194" s="13">
        <v>0</v>
      </c>
      <c r="G194" s="13">
        <v>11966.63</v>
      </c>
      <c r="H194" s="13">
        <v>2035.67</v>
      </c>
      <c r="I194" s="13">
        <v>0.01</v>
      </c>
      <c r="J194" s="13">
        <v>735.15</v>
      </c>
      <c r="K194" s="13">
        <v>0</v>
      </c>
      <c r="L194" s="13">
        <v>3612</v>
      </c>
      <c r="M194" s="13">
        <v>0</v>
      </c>
      <c r="N194" s="13">
        <v>0</v>
      </c>
      <c r="O194" s="13">
        <v>0</v>
      </c>
      <c r="P194" s="13">
        <v>0</v>
      </c>
      <c r="Q194" s="13">
        <v>0</v>
      </c>
      <c r="R194" s="13">
        <v>0</v>
      </c>
      <c r="S194" s="13">
        <v>185</v>
      </c>
      <c r="T194" s="13">
        <v>0</v>
      </c>
      <c r="U194" s="13">
        <v>6567.83</v>
      </c>
      <c r="V194" s="13">
        <v>5398.8</v>
      </c>
    </row>
    <row r="195" spans="1:22" x14ac:dyDescent="0.25">
      <c r="A195">
        <v>305</v>
      </c>
      <c r="B195" t="s">
        <v>171</v>
      </c>
      <c r="C195" s="13">
        <v>11310</v>
      </c>
      <c r="D195" s="13">
        <v>385</v>
      </c>
      <c r="E195" s="13">
        <v>271.63</v>
      </c>
      <c r="F195" s="13">
        <v>0</v>
      </c>
      <c r="G195" s="13">
        <v>11966.63</v>
      </c>
      <c r="H195" s="13">
        <v>2035.67</v>
      </c>
      <c r="I195" s="14">
        <v>-0.08</v>
      </c>
      <c r="J195" s="13">
        <v>735.15</v>
      </c>
      <c r="K195" s="13">
        <v>2719.49</v>
      </c>
      <c r="L195" s="13">
        <v>2889</v>
      </c>
      <c r="M195" s="13">
        <v>0</v>
      </c>
      <c r="N195" s="13">
        <v>0</v>
      </c>
      <c r="O195" s="13">
        <v>0</v>
      </c>
      <c r="P195" s="13">
        <v>0</v>
      </c>
      <c r="Q195" s="13">
        <v>0</v>
      </c>
      <c r="R195" s="13">
        <v>0</v>
      </c>
      <c r="S195" s="13">
        <v>0</v>
      </c>
      <c r="T195" s="13">
        <v>0</v>
      </c>
      <c r="U195" s="13">
        <v>8379.23</v>
      </c>
      <c r="V195" s="13">
        <v>3587.4</v>
      </c>
    </row>
    <row r="196" spans="1:22" x14ac:dyDescent="0.25">
      <c r="A196">
        <v>306</v>
      </c>
      <c r="B196" t="s">
        <v>172</v>
      </c>
      <c r="C196" s="13">
        <v>11310</v>
      </c>
      <c r="D196" s="13">
        <v>385</v>
      </c>
      <c r="E196" s="13">
        <v>271.63</v>
      </c>
      <c r="F196" s="13">
        <v>0</v>
      </c>
      <c r="G196" s="13">
        <v>11966.63</v>
      </c>
      <c r="H196" s="13">
        <v>2035.67</v>
      </c>
      <c r="I196" s="13">
        <v>0.01</v>
      </c>
      <c r="J196" s="13">
        <v>735.15</v>
      </c>
      <c r="K196" s="13">
        <v>0</v>
      </c>
      <c r="L196" s="13">
        <v>0</v>
      </c>
      <c r="M196" s="13">
        <v>0</v>
      </c>
      <c r="N196" s="13">
        <v>0</v>
      </c>
      <c r="O196" s="13">
        <v>0</v>
      </c>
      <c r="P196" s="13">
        <v>0</v>
      </c>
      <c r="Q196" s="13">
        <v>0</v>
      </c>
      <c r="R196" s="13">
        <v>0</v>
      </c>
      <c r="S196" s="13">
        <v>0</v>
      </c>
      <c r="T196" s="13">
        <v>0</v>
      </c>
      <c r="U196" s="13">
        <v>2770.83</v>
      </c>
      <c r="V196" s="13">
        <v>9195.7999999999993</v>
      </c>
    </row>
    <row r="197" spans="1:22" x14ac:dyDescent="0.25">
      <c r="A197">
        <v>310</v>
      </c>
      <c r="B197" t="s">
        <v>173</v>
      </c>
      <c r="C197" s="13">
        <v>7591.5</v>
      </c>
      <c r="D197" s="13">
        <v>286.20999999999998</v>
      </c>
      <c r="E197" s="13">
        <v>172.25</v>
      </c>
      <c r="F197" s="13">
        <v>0</v>
      </c>
      <c r="G197" s="13">
        <v>8049.96</v>
      </c>
      <c r="H197" s="13">
        <v>1164.92</v>
      </c>
      <c r="I197" s="14">
        <v>-0.01</v>
      </c>
      <c r="J197" s="13">
        <v>493.45</v>
      </c>
      <c r="K197" s="13">
        <v>0</v>
      </c>
      <c r="L197" s="13">
        <v>0</v>
      </c>
      <c r="M197" s="13">
        <v>0</v>
      </c>
      <c r="N197" s="13">
        <v>0</v>
      </c>
      <c r="O197" s="13">
        <v>0</v>
      </c>
      <c r="P197" s="13">
        <v>0</v>
      </c>
      <c r="Q197" s="13">
        <v>0</v>
      </c>
      <c r="R197" s="13">
        <v>0</v>
      </c>
      <c r="S197" s="13">
        <v>423</v>
      </c>
      <c r="T197" s="13">
        <v>0</v>
      </c>
      <c r="U197" s="13">
        <v>2081.36</v>
      </c>
      <c r="V197" s="13">
        <v>5968.6</v>
      </c>
    </row>
    <row r="198" spans="1:22" x14ac:dyDescent="0.25">
      <c r="A198">
        <v>318</v>
      </c>
      <c r="B198" t="s">
        <v>174</v>
      </c>
      <c r="C198" s="13">
        <v>8676.5</v>
      </c>
      <c r="D198" s="13">
        <v>339.67</v>
      </c>
      <c r="E198" s="13">
        <v>239.75</v>
      </c>
      <c r="F198" s="13">
        <v>0</v>
      </c>
      <c r="G198" s="13">
        <v>9255.92</v>
      </c>
      <c r="H198" s="13">
        <v>1422.51</v>
      </c>
      <c r="I198" s="13">
        <v>0.04</v>
      </c>
      <c r="J198" s="13">
        <v>563.97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3">
        <v>0</v>
      </c>
      <c r="Q198" s="13">
        <v>0</v>
      </c>
      <c r="R198" s="13">
        <v>0</v>
      </c>
      <c r="S198" s="13">
        <v>327</v>
      </c>
      <c r="T198" s="13">
        <v>0</v>
      </c>
      <c r="U198" s="13">
        <v>2313.52</v>
      </c>
      <c r="V198" s="13">
        <v>6942.4</v>
      </c>
    </row>
    <row r="199" spans="1:22" x14ac:dyDescent="0.25">
      <c r="A199">
        <v>379</v>
      </c>
      <c r="B199" t="s">
        <v>175</v>
      </c>
      <c r="C199" s="13">
        <v>9716.5</v>
      </c>
      <c r="D199" s="13">
        <v>363.42</v>
      </c>
      <c r="E199" s="13">
        <v>255.96</v>
      </c>
      <c r="F199" s="13">
        <v>0</v>
      </c>
      <c r="G199" s="13">
        <v>10335.879999999999</v>
      </c>
      <c r="H199" s="13">
        <v>1653.19</v>
      </c>
      <c r="I199" s="14">
        <v>-0.08</v>
      </c>
      <c r="J199" s="13">
        <v>631.57000000000005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3">
        <v>0</v>
      </c>
      <c r="Q199" s="13">
        <v>0</v>
      </c>
      <c r="R199" s="13">
        <v>0</v>
      </c>
      <c r="S199" s="13">
        <v>0</v>
      </c>
      <c r="T199" s="13">
        <v>0</v>
      </c>
      <c r="U199" s="13">
        <v>2284.6799999999998</v>
      </c>
      <c r="V199" s="13">
        <v>8051.2</v>
      </c>
    </row>
    <row r="200" spans="1:22" x14ac:dyDescent="0.25">
      <c r="A200" t="s">
        <v>27</v>
      </c>
      <c r="C200" t="s">
        <v>28</v>
      </c>
      <c r="D200" t="s">
        <v>28</v>
      </c>
      <c r="E200" t="s">
        <v>28</v>
      </c>
      <c r="F200" t="s">
        <v>28</v>
      </c>
      <c r="G200" t="s">
        <v>28</v>
      </c>
      <c r="H200" t="s">
        <v>28</v>
      </c>
      <c r="I200" t="s">
        <v>28</v>
      </c>
      <c r="J200" t="s">
        <v>28</v>
      </c>
      <c r="K200" t="s">
        <v>28</v>
      </c>
      <c r="L200" t="s">
        <v>28</v>
      </c>
      <c r="M200" t="s">
        <v>28</v>
      </c>
      <c r="N200" t="s">
        <v>28</v>
      </c>
      <c r="O200" t="s">
        <v>28</v>
      </c>
      <c r="P200" t="s">
        <v>28</v>
      </c>
      <c r="Q200" t="s">
        <v>28</v>
      </c>
      <c r="R200" t="s">
        <v>28</v>
      </c>
      <c r="S200" t="s">
        <v>28</v>
      </c>
      <c r="T200" t="s">
        <v>28</v>
      </c>
      <c r="U200" t="s">
        <v>28</v>
      </c>
      <c r="V200" t="s">
        <v>28</v>
      </c>
    </row>
    <row r="201" spans="1:22" x14ac:dyDescent="0.25">
      <c r="C201" s="15">
        <f>SUM(C192:C200)</f>
        <v>111586</v>
      </c>
      <c r="D201" s="15">
        <f t="shared" ref="D201:V201" si="14">SUM(D192:D200)</f>
        <v>3296.4700000000003</v>
      </c>
      <c r="E201" s="15">
        <f t="shared" si="14"/>
        <v>2305.6000000000004</v>
      </c>
      <c r="F201" s="15">
        <f t="shared" si="14"/>
        <v>0</v>
      </c>
      <c r="G201" s="15">
        <f t="shared" si="14"/>
        <v>117188.07000000002</v>
      </c>
      <c r="H201" s="15">
        <f t="shared" si="14"/>
        <v>23247.739999999998</v>
      </c>
      <c r="I201" s="15">
        <f t="shared" si="14"/>
        <v>-0.25</v>
      </c>
      <c r="J201" s="15">
        <f t="shared" si="14"/>
        <v>7253.0899999999992</v>
      </c>
      <c r="K201" s="15">
        <f t="shared" si="14"/>
        <v>2719.49</v>
      </c>
      <c r="L201" s="15">
        <f t="shared" si="14"/>
        <v>8001</v>
      </c>
      <c r="M201" s="15">
        <f t="shared" si="14"/>
        <v>0</v>
      </c>
      <c r="N201" s="15">
        <f t="shared" si="14"/>
        <v>0</v>
      </c>
      <c r="O201" s="15">
        <f t="shared" si="14"/>
        <v>235</v>
      </c>
      <c r="P201" s="15">
        <f t="shared" si="14"/>
        <v>0</v>
      </c>
      <c r="Q201" s="15">
        <f t="shared" si="14"/>
        <v>0</v>
      </c>
      <c r="R201" s="15">
        <f t="shared" si="14"/>
        <v>0</v>
      </c>
      <c r="S201" s="15">
        <f t="shared" si="14"/>
        <v>935</v>
      </c>
      <c r="T201" s="15">
        <f t="shared" si="14"/>
        <v>0</v>
      </c>
      <c r="U201" s="15">
        <f t="shared" si="14"/>
        <v>42391.069999999992</v>
      </c>
      <c r="V201" s="15">
        <f t="shared" si="14"/>
        <v>74797</v>
      </c>
    </row>
    <row r="203" spans="1:22" x14ac:dyDescent="0.25">
      <c r="A203" s="12" t="s">
        <v>176</v>
      </c>
    </row>
    <row r="204" spans="1:22" x14ac:dyDescent="0.25">
      <c r="A204">
        <v>301</v>
      </c>
      <c r="B204" t="s">
        <v>177</v>
      </c>
      <c r="C204" s="13">
        <v>14440.5</v>
      </c>
      <c r="D204" s="13">
        <v>556.75</v>
      </c>
      <c r="E204" s="13">
        <v>392.04</v>
      </c>
      <c r="F204" s="13">
        <v>0</v>
      </c>
      <c r="G204" s="13">
        <v>15389.29</v>
      </c>
      <c r="H204" s="13">
        <v>2840.68</v>
      </c>
      <c r="I204" s="13">
        <v>0.09</v>
      </c>
      <c r="J204" s="13">
        <v>938.63</v>
      </c>
      <c r="K204" s="13">
        <v>0</v>
      </c>
      <c r="L204" s="13">
        <v>2627.69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6407.09</v>
      </c>
      <c r="V204" s="13">
        <v>8982.2000000000007</v>
      </c>
    </row>
    <row r="205" spans="1:22" x14ac:dyDescent="0.25">
      <c r="A205">
        <v>323</v>
      </c>
      <c r="B205" t="s">
        <v>178</v>
      </c>
      <c r="C205" s="13">
        <v>14440.5</v>
      </c>
      <c r="D205" s="13">
        <v>556.75</v>
      </c>
      <c r="E205" s="13">
        <v>392.04</v>
      </c>
      <c r="F205" s="13">
        <v>0</v>
      </c>
      <c r="G205" s="13">
        <v>15389.29</v>
      </c>
      <c r="H205" s="13">
        <v>2840.68</v>
      </c>
      <c r="I205" s="13">
        <v>0.18</v>
      </c>
      <c r="J205" s="13">
        <v>938.63</v>
      </c>
      <c r="K205" s="13">
        <v>0</v>
      </c>
      <c r="L205" s="13">
        <v>3455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7234.49</v>
      </c>
      <c r="V205" s="13">
        <v>8154.8</v>
      </c>
    </row>
    <row r="206" spans="1:22" x14ac:dyDescent="0.25">
      <c r="A206">
        <v>354</v>
      </c>
      <c r="B206" t="s">
        <v>179</v>
      </c>
      <c r="C206" s="13">
        <v>8676.5</v>
      </c>
      <c r="D206" s="13">
        <v>339.67</v>
      </c>
      <c r="E206" s="13">
        <v>239.75</v>
      </c>
      <c r="F206" s="13">
        <v>0</v>
      </c>
      <c r="G206" s="13">
        <v>9255.92</v>
      </c>
      <c r="H206" s="13">
        <v>1422.51</v>
      </c>
      <c r="I206" s="14">
        <v>-0.16</v>
      </c>
      <c r="J206" s="13">
        <v>563.97</v>
      </c>
      <c r="K206" s="13">
        <v>0</v>
      </c>
      <c r="L206" s="13">
        <v>1000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2986.32</v>
      </c>
      <c r="V206" s="13">
        <v>6269.6</v>
      </c>
    </row>
    <row r="207" spans="1:22" x14ac:dyDescent="0.25">
      <c r="A207">
        <v>356</v>
      </c>
      <c r="B207" t="s">
        <v>180</v>
      </c>
      <c r="C207" s="13">
        <v>7591.5</v>
      </c>
      <c r="D207" s="13">
        <v>286.20999999999998</v>
      </c>
      <c r="E207" s="13">
        <v>172.25</v>
      </c>
      <c r="F207" s="13">
        <v>0</v>
      </c>
      <c r="G207" s="13">
        <v>8049.96</v>
      </c>
      <c r="H207" s="13">
        <v>1164.92</v>
      </c>
      <c r="I207" s="14">
        <v>-0.01</v>
      </c>
      <c r="J207" s="13">
        <v>493.45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186</v>
      </c>
      <c r="T207" s="13">
        <v>0</v>
      </c>
      <c r="U207" s="13">
        <v>1844.36</v>
      </c>
      <c r="V207" s="13">
        <v>6205.6</v>
      </c>
    </row>
    <row r="208" spans="1:22" x14ac:dyDescent="0.25">
      <c r="A208">
        <v>366</v>
      </c>
      <c r="B208" t="s">
        <v>181</v>
      </c>
      <c r="C208" s="13">
        <v>8676.5</v>
      </c>
      <c r="D208" s="13">
        <v>339.67</v>
      </c>
      <c r="E208" s="13">
        <v>239.75</v>
      </c>
      <c r="F208" s="13">
        <v>0</v>
      </c>
      <c r="G208" s="13">
        <v>9255.92</v>
      </c>
      <c r="H208" s="13">
        <v>1422.51</v>
      </c>
      <c r="I208" s="13">
        <v>0.04</v>
      </c>
      <c r="J208" s="13">
        <v>563.97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356</v>
      </c>
      <c r="T208" s="13">
        <v>0</v>
      </c>
      <c r="U208" s="13">
        <v>2342.52</v>
      </c>
      <c r="V208" s="13">
        <v>6913.4</v>
      </c>
    </row>
    <row r="209" spans="1:22" x14ac:dyDescent="0.25">
      <c r="A209">
        <v>385</v>
      </c>
      <c r="B209" t="s">
        <v>182</v>
      </c>
      <c r="C209" s="13">
        <v>8676.5</v>
      </c>
      <c r="D209" s="13">
        <v>339.67</v>
      </c>
      <c r="E209" s="13">
        <v>239.75</v>
      </c>
      <c r="F209" s="13">
        <v>0</v>
      </c>
      <c r="G209" s="13">
        <v>9255.92</v>
      </c>
      <c r="H209" s="13">
        <v>1422.51</v>
      </c>
      <c r="I209" s="13">
        <v>0.04</v>
      </c>
      <c r="J209" s="13">
        <v>563.97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1986.52</v>
      </c>
      <c r="V209" s="13">
        <v>7269.4</v>
      </c>
    </row>
    <row r="210" spans="1:22" x14ac:dyDescent="0.25">
      <c r="A210">
        <v>205</v>
      </c>
      <c r="B210" t="s">
        <v>183</v>
      </c>
      <c r="C210" s="13">
        <v>42995</v>
      </c>
      <c r="D210" s="13">
        <v>812.5</v>
      </c>
      <c r="E210" s="13">
        <v>583</v>
      </c>
      <c r="F210" s="13">
        <v>750</v>
      </c>
      <c r="G210" s="13">
        <v>45140.5</v>
      </c>
      <c r="H210" s="13">
        <v>11477.6</v>
      </c>
      <c r="I210" s="13">
        <v>0.05</v>
      </c>
      <c r="J210" s="13">
        <v>2794.68</v>
      </c>
      <c r="K210" s="13">
        <v>2743.77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17016.099999999999</v>
      </c>
      <c r="V210" s="13">
        <v>28124.400000000001</v>
      </c>
    </row>
    <row r="211" spans="1:22" x14ac:dyDescent="0.25">
      <c r="A211" t="s">
        <v>27</v>
      </c>
      <c r="C211" t="s">
        <v>28</v>
      </c>
      <c r="D211" t="s">
        <v>28</v>
      </c>
      <c r="E211" t="s">
        <v>28</v>
      </c>
      <c r="F211" t="s">
        <v>28</v>
      </c>
      <c r="G211" t="s">
        <v>28</v>
      </c>
      <c r="H211" t="s">
        <v>28</v>
      </c>
      <c r="I211" t="s">
        <v>28</v>
      </c>
      <c r="J211" t="s">
        <v>28</v>
      </c>
      <c r="K211" t="s">
        <v>28</v>
      </c>
      <c r="L211" t="s">
        <v>28</v>
      </c>
      <c r="M211" t="s">
        <v>28</v>
      </c>
      <c r="N211" t="s">
        <v>28</v>
      </c>
      <c r="O211" t="s">
        <v>28</v>
      </c>
      <c r="P211" t="s">
        <v>28</v>
      </c>
      <c r="Q211" t="s">
        <v>28</v>
      </c>
      <c r="R211" t="s">
        <v>28</v>
      </c>
      <c r="S211" t="s">
        <v>28</v>
      </c>
      <c r="T211" t="s">
        <v>28</v>
      </c>
      <c r="U211" t="s">
        <v>28</v>
      </c>
      <c r="V211" t="s">
        <v>28</v>
      </c>
    </row>
    <row r="212" spans="1:22" x14ac:dyDescent="0.25">
      <c r="C212" s="15">
        <f>SUM(C204:C211)</f>
        <v>105497</v>
      </c>
      <c r="D212" s="15">
        <f t="shared" ref="D212:V212" si="15">SUM(D204:D211)</f>
        <v>3231.2200000000003</v>
      </c>
      <c r="E212" s="15">
        <f t="shared" si="15"/>
        <v>2258.58</v>
      </c>
      <c r="F212" s="15">
        <f t="shared" si="15"/>
        <v>750</v>
      </c>
      <c r="G212" s="15">
        <f t="shared" si="15"/>
        <v>111736.8</v>
      </c>
      <c r="H212" s="15">
        <f t="shared" si="15"/>
        <v>22591.410000000003</v>
      </c>
      <c r="I212" s="15">
        <f t="shared" si="15"/>
        <v>0.23000000000000004</v>
      </c>
      <c r="J212" s="15">
        <f t="shared" si="15"/>
        <v>6857.2999999999993</v>
      </c>
      <c r="K212" s="15">
        <f t="shared" si="15"/>
        <v>2743.77</v>
      </c>
      <c r="L212" s="15">
        <f t="shared" si="15"/>
        <v>7082.6900000000005</v>
      </c>
      <c r="M212" s="15">
        <f t="shared" si="15"/>
        <v>0</v>
      </c>
      <c r="N212" s="15">
        <f t="shared" si="15"/>
        <v>0</v>
      </c>
      <c r="O212" s="15">
        <f t="shared" si="15"/>
        <v>0</v>
      </c>
      <c r="P212" s="15">
        <f t="shared" si="15"/>
        <v>0</v>
      </c>
      <c r="Q212" s="15">
        <f t="shared" si="15"/>
        <v>0</v>
      </c>
      <c r="R212" s="15">
        <f t="shared" si="15"/>
        <v>0</v>
      </c>
      <c r="S212" s="15">
        <f t="shared" si="15"/>
        <v>542</v>
      </c>
      <c r="T212" s="15">
        <f t="shared" si="15"/>
        <v>0</v>
      </c>
      <c r="U212" s="15">
        <f t="shared" si="15"/>
        <v>39817.4</v>
      </c>
      <c r="V212" s="15">
        <f t="shared" si="15"/>
        <v>71919.399999999994</v>
      </c>
    </row>
    <row r="214" spans="1:22" x14ac:dyDescent="0.25">
      <c r="A214" s="12" t="s">
        <v>184</v>
      </c>
    </row>
    <row r="215" spans="1:22" x14ac:dyDescent="0.25">
      <c r="A215">
        <v>273</v>
      </c>
      <c r="B215" t="s">
        <v>185</v>
      </c>
      <c r="C215" s="13">
        <v>8676.5</v>
      </c>
      <c r="D215" s="13">
        <v>339.67</v>
      </c>
      <c r="E215" s="13">
        <v>239.75</v>
      </c>
      <c r="F215" s="13">
        <v>0</v>
      </c>
      <c r="G215" s="13">
        <v>9255.92</v>
      </c>
      <c r="H215" s="13">
        <v>1422.51</v>
      </c>
      <c r="I215" s="14">
        <v>-0.08</v>
      </c>
      <c r="J215" s="13">
        <v>563.97</v>
      </c>
      <c r="K215" s="13">
        <v>2548.52</v>
      </c>
      <c r="L215" s="13">
        <v>0</v>
      </c>
      <c r="M215" s="13">
        <v>0</v>
      </c>
      <c r="N215" s="13">
        <v>0</v>
      </c>
      <c r="O215" s="13">
        <v>151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4685.92</v>
      </c>
      <c r="V215" s="13">
        <v>4570</v>
      </c>
    </row>
    <row r="216" spans="1:22" x14ac:dyDescent="0.25">
      <c r="A216">
        <v>329</v>
      </c>
      <c r="B216" t="s">
        <v>186</v>
      </c>
      <c r="C216" s="13">
        <v>14440.5</v>
      </c>
      <c r="D216" s="13">
        <v>556.75</v>
      </c>
      <c r="E216" s="13">
        <v>392.04</v>
      </c>
      <c r="F216" s="13">
        <v>0</v>
      </c>
      <c r="G216" s="13">
        <v>15389.29</v>
      </c>
      <c r="H216" s="13">
        <v>2840.68</v>
      </c>
      <c r="I216" s="14">
        <v>-0.02</v>
      </c>
      <c r="J216" s="13">
        <v>938.63</v>
      </c>
      <c r="K216" s="13">
        <v>0</v>
      </c>
      <c r="L216" s="13">
        <v>3073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321</v>
      </c>
      <c r="T216" s="13">
        <v>0</v>
      </c>
      <c r="U216" s="13">
        <v>7173.29</v>
      </c>
      <c r="V216" s="13">
        <v>8216</v>
      </c>
    </row>
    <row r="217" spans="1:22" x14ac:dyDescent="0.25">
      <c r="A217">
        <v>346</v>
      </c>
      <c r="B217" t="s">
        <v>187</v>
      </c>
      <c r="C217" s="13">
        <v>29565.5</v>
      </c>
      <c r="D217" s="13">
        <v>783</v>
      </c>
      <c r="E217" s="13">
        <v>550.79</v>
      </c>
      <c r="F217" s="13">
        <v>0</v>
      </c>
      <c r="G217" s="13">
        <v>30899.29</v>
      </c>
      <c r="H217" s="13">
        <v>7430.24</v>
      </c>
      <c r="I217" s="13">
        <v>0.09</v>
      </c>
      <c r="J217" s="13">
        <v>1921.76</v>
      </c>
      <c r="K217" s="13">
        <v>0</v>
      </c>
      <c r="L217" s="13">
        <v>3612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494</v>
      </c>
      <c r="T217" s="13">
        <v>0</v>
      </c>
      <c r="U217" s="13">
        <v>13458.09</v>
      </c>
      <c r="V217" s="13">
        <v>17441.2</v>
      </c>
    </row>
    <row r="218" spans="1:22" x14ac:dyDescent="0.25">
      <c r="A218">
        <v>374</v>
      </c>
      <c r="B218" t="s">
        <v>188</v>
      </c>
      <c r="C218" s="13">
        <v>8676.5</v>
      </c>
      <c r="D218" s="13">
        <v>339.67</v>
      </c>
      <c r="E218" s="13">
        <v>239.75</v>
      </c>
      <c r="F218" s="13">
        <v>0</v>
      </c>
      <c r="G218" s="13">
        <v>9255.92</v>
      </c>
      <c r="H218" s="13">
        <v>1422.51</v>
      </c>
      <c r="I218" s="13">
        <v>0.04</v>
      </c>
      <c r="J218" s="13">
        <v>563.97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176</v>
      </c>
      <c r="T218" s="13">
        <v>850</v>
      </c>
      <c r="U218" s="13">
        <v>3012.52</v>
      </c>
      <c r="V218" s="13">
        <v>6243.4</v>
      </c>
    </row>
    <row r="219" spans="1:22" x14ac:dyDescent="0.25">
      <c r="A219" t="s">
        <v>27</v>
      </c>
      <c r="C219" t="s">
        <v>28</v>
      </c>
      <c r="D219" t="s">
        <v>28</v>
      </c>
      <c r="E219" t="s">
        <v>28</v>
      </c>
      <c r="F219" t="s">
        <v>28</v>
      </c>
      <c r="G219" t="s">
        <v>28</v>
      </c>
      <c r="H219" t="s">
        <v>28</v>
      </c>
      <c r="I219" t="s">
        <v>28</v>
      </c>
      <c r="J219" t="s">
        <v>28</v>
      </c>
      <c r="K219" t="s">
        <v>28</v>
      </c>
      <c r="L219" t="s">
        <v>28</v>
      </c>
      <c r="M219" t="s">
        <v>28</v>
      </c>
      <c r="N219" t="s">
        <v>28</v>
      </c>
      <c r="O219" t="s">
        <v>28</v>
      </c>
      <c r="P219" t="s">
        <v>28</v>
      </c>
      <c r="Q219" t="s">
        <v>28</v>
      </c>
      <c r="R219" t="s">
        <v>28</v>
      </c>
      <c r="S219" t="s">
        <v>28</v>
      </c>
      <c r="T219" t="s">
        <v>28</v>
      </c>
      <c r="U219" t="s">
        <v>28</v>
      </c>
      <c r="V219" t="s">
        <v>28</v>
      </c>
    </row>
    <row r="220" spans="1:22" x14ac:dyDescent="0.25">
      <c r="C220" s="15">
        <f>SUM(C215:C219)</f>
        <v>61359</v>
      </c>
      <c r="D220" s="15">
        <f t="shared" ref="D220:V220" si="16">SUM(D215:D219)</f>
        <v>2019.0900000000001</v>
      </c>
      <c r="E220" s="15">
        <f t="shared" si="16"/>
        <v>1422.33</v>
      </c>
      <c r="F220" s="15">
        <f t="shared" si="16"/>
        <v>0</v>
      </c>
      <c r="G220" s="15">
        <f t="shared" si="16"/>
        <v>64800.42</v>
      </c>
      <c r="H220" s="15">
        <f t="shared" si="16"/>
        <v>13115.94</v>
      </c>
      <c r="I220" s="15">
        <f t="shared" si="16"/>
        <v>2.9999999999999992E-2</v>
      </c>
      <c r="J220" s="15">
        <f t="shared" si="16"/>
        <v>3988.33</v>
      </c>
      <c r="K220" s="15">
        <f t="shared" si="16"/>
        <v>2548.52</v>
      </c>
      <c r="L220" s="15">
        <f t="shared" si="16"/>
        <v>6685</v>
      </c>
      <c r="M220" s="15">
        <f t="shared" si="16"/>
        <v>0</v>
      </c>
      <c r="N220" s="15">
        <f t="shared" si="16"/>
        <v>0</v>
      </c>
      <c r="O220" s="15">
        <f t="shared" si="16"/>
        <v>151</v>
      </c>
      <c r="P220" s="15">
        <f t="shared" si="16"/>
        <v>0</v>
      </c>
      <c r="Q220" s="15">
        <f t="shared" si="16"/>
        <v>0</v>
      </c>
      <c r="R220" s="15">
        <f t="shared" si="16"/>
        <v>0</v>
      </c>
      <c r="S220" s="15">
        <f t="shared" si="16"/>
        <v>991</v>
      </c>
      <c r="T220" s="15">
        <f t="shared" si="16"/>
        <v>850</v>
      </c>
      <c r="U220" s="15">
        <f t="shared" si="16"/>
        <v>28329.82</v>
      </c>
      <c r="V220" s="15">
        <f t="shared" si="16"/>
        <v>36470.6</v>
      </c>
    </row>
    <row r="222" spans="1:22" x14ac:dyDescent="0.25">
      <c r="A222" s="12" t="s">
        <v>189</v>
      </c>
    </row>
    <row r="223" spans="1:22" x14ac:dyDescent="0.25">
      <c r="A223">
        <v>258</v>
      </c>
      <c r="B223" t="s">
        <v>190</v>
      </c>
      <c r="C223" s="13">
        <v>14440.5</v>
      </c>
      <c r="D223" s="13">
        <v>556.75</v>
      </c>
      <c r="E223" s="13">
        <v>392.04</v>
      </c>
      <c r="F223" s="13">
        <v>750</v>
      </c>
      <c r="G223" s="13">
        <v>16139.29</v>
      </c>
      <c r="H223" s="13">
        <v>2840.68</v>
      </c>
      <c r="I223" s="14">
        <v>-0.02</v>
      </c>
      <c r="J223" s="13">
        <v>938.63</v>
      </c>
      <c r="K223" s="13">
        <v>0</v>
      </c>
      <c r="L223" s="13">
        <v>3209</v>
      </c>
      <c r="M223" s="13">
        <v>0</v>
      </c>
      <c r="N223" s="13">
        <v>0</v>
      </c>
      <c r="O223" s="13">
        <v>160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7148.29</v>
      </c>
      <c r="V223" s="13">
        <v>8991</v>
      </c>
    </row>
    <row r="224" spans="1:22" x14ac:dyDescent="0.25">
      <c r="A224">
        <v>327</v>
      </c>
      <c r="B224" t="s">
        <v>191</v>
      </c>
      <c r="C224" s="13">
        <v>14440.5</v>
      </c>
      <c r="D224" s="13">
        <v>556.75</v>
      </c>
      <c r="E224" s="13">
        <v>392.04</v>
      </c>
      <c r="F224" s="13">
        <v>0</v>
      </c>
      <c r="G224" s="13">
        <v>15389.29</v>
      </c>
      <c r="H224" s="13">
        <v>2840.68</v>
      </c>
      <c r="I224" s="14">
        <v>-0.02</v>
      </c>
      <c r="J224" s="13">
        <v>938.63</v>
      </c>
      <c r="K224" s="13">
        <v>0</v>
      </c>
      <c r="L224" s="13">
        <v>2303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6082.29</v>
      </c>
      <c r="V224" s="13">
        <v>9307</v>
      </c>
    </row>
    <row r="225" spans="1:22" x14ac:dyDescent="0.25">
      <c r="A225">
        <v>357</v>
      </c>
      <c r="B225" t="s">
        <v>192</v>
      </c>
      <c r="C225" s="13">
        <v>8676.5</v>
      </c>
      <c r="D225" s="13">
        <v>339.67</v>
      </c>
      <c r="E225" s="13">
        <v>239.75</v>
      </c>
      <c r="F225" s="13">
        <v>0</v>
      </c>
      <c r="G225" s="13">
        <v>9255.92</v>
      </c>
      <c r="H225" s="13">
        <v>1422.51</v>
      </c>
      <c r="I225" s="14">
        <v>-0.16</v>
      </c>
      <c r="J225" s="13">
        <v>563.97</v>
      </c>
      <c r="K225" s="13">
        <v>0</v>
      </c>
      <c r="L225" s="13">
        <v>2700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4686.32</v>
      </c>
      <c r="V225" s="13">
        <v>4569.6000000000004</v>
      </c>
    </row>
    <row r="226" spans="1:22" x14ac:dyDescent="0.25">
      <c r="A226">
        <v>358</v>
      </c>
      <c r="B226" t="s">
        <v>193</v>
      </c>
      <c r="C226" s="13">
        <v>14440.5</v>
      </c>
      <c r="D226" s="13">
        <v>556.75</v>
      </c>
      <c r="E226" s="13">
        <v>392.04</v>
      </c>
      <c r="F226" s="13">
        <v>0</v>
      </c>
      <c r="G226" s="13">
        <v>15389.29</v>
      </c>
      <c r="H226" s="13">
        <v>2840.68</v>
      </c>
      <c r="I226" s="14">
        <v>-0.02</v>
      </c>
      <c r="J226" s="13">
        <v>938.63</v>
      </c>
      <c r="K226" s="13">
        <v>0</v>
      </c>
      <c r="L226" s="13">
        <v>3073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6852.29</v>
      </c>
      <c r="V226" s="13">
        <v>8537</v>
      </c>
    </row>
    <row r="227" spans="1:22" x14ac:dyDescent="0.25">
      <c r="A227">
        <v>369</v>
      </c>
      <c r="B227" t="s">
        <v>194</v>
      </c>
      <c r="C227" s="13">
        <v>7591.5</v>
      </c>
      <c r="D227" s="13">
        <v>286.20999999999998</v>
      </c>
      <c r="E227" s="13">
        <v>172.25</v>
      </c>
      <c r="F227" s="13">
        <v>0</v>
      </c>
      <c r="G227" s="13">
        <v>8049.96</v>
      </c>
      <c r="H227" s="13">
        <v>1164.92</v>
      </c>
      <c r="I227" s="14">
        <v>-0.01</v>
      </c>
      <c r="J227" s="13">
        <v>493.45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1658.36</v>
      </c>
      <c r="V227" s="13">
        <v>6391.6</v>
      </c>
    </row>
    <row r="228" spans="1:22" x14ac:dyDescent="0.25">
      <c r="A228">
        <v>65</v>
      </c>
      <c r="B228" t="s">
        <v>195</v>
      </c>
      <c r="C228" s="13">
        <v>29565.5</v>
      </c>
      <c r="D228" s="13">
        <v>783</v>
      </c>
      <c r="E228" s="13">
        <v>550.79</v>
      </c>
      <c r="F228" s="13">
        <v>0</v>
      </c>
      <c r="G228" s="13">
        <v>30899.29</v>
      </c>
      <c r="H228" s="13">
        <v>7430.24</v>
      </c>
      <c r="I228" s="13">
        <v>0.02</v>
      </c>
      <c r="J228" s="13">
        <v>1921.76</v>
      </c>
      <c r="K228" s="13">
        <v>2710</v>
      </c>
      <c r="L228" s="13">
        <v>6615.47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18677.490000000002</v>
      </c>
      <c r="V228" s="13">
        <v>12221.8</v>
      </c>
    </row>
    <row r="229" spans="1:22" x14ac:dyDescent="0.25">
      <c r="A229" t="s">
        <v>27</v>
      </c>
      <c r="C229" t="s">
        <v>28</v>
      </c>
      <c r="D229" t="s">
        <v>28</v>
      </c>
      <c r="E229" t="s">
        <v>28</v>
      </c>
      <c r="F229" t="s">
        <v>28</v>
      </c>
      <c r="G229" t="s">
        <v>28</v>
      </c>
      <c r="H229" t="s">
        <v>28</v>
      </c>
      <c r="I229" t="s">
        <v>28</v>
      </c>
      <c r="J229" t="s">
        <v>28</v>
      </c>
      <c r="K229" t="s">
        <v>28</v>
      </c>
      <c r="L229" t="s">
        <v>28</v>
      </c>
      <c r="M229" t="s">
        <v>28</v>
      </c>
      <c r="N229" t="s">
        <v>28</v>
      </c>
      <c r="O229" t="s">
        <v>28</v>
      </c>
      <c r="P229" t="s">
        <v>28</v>
      </c>
      <c r="Q229" t="s">
        <v>28</v>
      </c>
      <c r="R229" t="s">
        <v>28</v>
      </c>
      <c r="S229" t="s">
        <v>28</v>
      </c>
      <c r="T229" t="s">
        <v>28</v>
      </c>
      <c r="U229" t="s">
        <v>28</v>
      </c>
      <c r="V229" t="s">
        <v>28</v>
      </c>
    </row>
    <row r="230" spans="1:22" x14ac:dyDescent="0.25">
      <c r="C230" s="15">
        <f>SUM(C223:C229)</f>
        <v>89155</v>
      </c>
      <c r="D230" s="15">
        <f t="shared" ref="D230:V230" si="17">SUM(D223:D229)</f>
        <v>3079.13</v>
      </c>
      <c r="E230" s="15">
        <f t="shared" si="17"/>
        <v>2138.91</v>
      </c>
      <c r="F230" s="15">
        <f t="shared" si="17"/>
        <v>750</v>
      </c>
      <c r="G230" s="15">
        <f t="shared" si="17"/>
        <v>95123.040000000008</v>
      </c>
      <c r="H230" s="15">
        <f t="shared" si="17"/>
        <v>18539.71</v>
      </c>
      <c r="I230" s="15">
        <f t="shared" si="17"/>
        <v>-0.21000000000000002</v>
      </c>
      <c r="J230" s="15">
        <f t="shared" si="17"/>
        <v>5795.07</v>
      </c>
      <c r="K230" s="15">
        <f t="shared" si="17"/>
        <v>2710</v>
      </c>
      <c r="L230" s="15">
        <f t="shared" si="17"/>
        <v>17900.47</v>
      </c>
      <c r="M230" s="15">
        <f t="shared" si="17"/>
        <v>0</v>
      </c>
      <c r="N230" s="15">
        <f t="shared" si="17"/>
        <v>0</v>
      </c>
      <c r="O230" s="15">
        <f t="shared" si="17"/>
        <v>160</v>
      </c>
      <c r="P230" s="15">
        <f t="shared" si="17"/>
        <v>0</v>
      </c>
      <c r="Q230" s="15">
        <f t="shared" si="17"/>
        <v>0</v>
      </c>
      <c r="R230" s="15">
        <f t="shared" si="17"/>
        <v>0</v>
      </c>
      <c r="S230" s="15">
        <f t="shared" si="17"/>
        <v>0</v>
      </c>
      <c r="T230" s="15">
        <f t="shared" si="17"/>
        <v>0</v>
      </c>
      <c r="U230" s="15">
        <f t="shared" si="17"/>
        <v>45105.040000000008</v>
      </c>
      <c r="V230" s="15">
        <f t="shared" si="17"/>
        <v>50018</v>
      </c>
    </row>
    <row r="233" spans="1:22" x14ac:dyDescent="0.25">
      <c r="C233" t="s">
        <v>196</v>
      </c>
      <c r="D233" t="s">
        <v>196</v>
      </c>
      <c r="E233" t="s">
        <v>196</v>
      </c>
      <c r="F233" t="s">
        <v>196</v>
      </c>
      <c r="G233" t="s">
        <v>196</v>
      </c>
      <c r="H233" t="s">
        <v>196</v>
      </c>
      <c r="I233" t="s">
        <v>196</v>
      </c>
      <c r="J233" t="s">
        <v>196</v>
      </c>
      <c r="K233" t="s">
        <v>196</v>
      </c>
      <c r="L233" t="s">
        <v>196</v>
      </c>
      <c r="M233" t="s">
        <v>196</v>
      </c>
      <c r="N233" t="s">
        <v>196</v>
      </c>
      <c r="O233" t="s">
        <v>196</v>
      </c>
      <c r="P233" t="s">
        <v>196</v>
      </c>
      <c r="Q233" t="s">
        <v>196</v>
      </c>
      <c r="R233" t="s">
        <v>196</v>
      </c>
      <c r="S233" t="s">
        <v>196</v>
      </c>
      <c r="T233" t="s">
        <v>196</v>
      </c>
      <c r="U233" t="s">
        <v>196</v>
      </c>
      <c r="V233" t="s">
        <v>196</v>
      </c>
    </row>
    <row r="234" spans="1:22" x14ac:dyDescent="0.25">
      <c r="A234" t="s">
        <v>197</v>
      </c>
      <c r="B234" t="s">
        <v>0</v>
      </c>
      <c r="C234" s="15">
        <f>C230+C220+C212+C201+C189+C171+C162+C153+C145+C137+C124+C107+C96+C83+C53+C39+C27+C12</f>
        <v>2042875.5</v>
      </c>
      <c r="D234" s="15">
        <f t="shared" ref="D234:V234" si="18">D230+D220+D212+D201+D189+D171+D162+D153+D145+D137+D124+D107+D96+D83+D53+D39+D27+D12</f>
        <v>67863.570000000007</v>
      </c>
      <c r="E234" s="15">
        <f t="shared" si="18"/>
        <v>46627.18</v>
      </c>
      <c r="F234" s="15">
        <f t="shared" si="18"/>
        <v>20250</v>
      </c>
      <c r="G234" s="15">
        <f t="shared" si="18"/>
        <v>2177616.2499999995</v>
      </c>
      <c r="H234" s="15">
        <f t="shared" si="18"/>
        <v>418208.02999999997</v>
      </c>
      <c r="I234" s="15">
        <f t="shared" si="18"/>
        <v>0.69000000000000017</v>
      </c>
      <c r="J234" s="15">
        <f t="shared" si="18"/>
        <v>131803.71000000005</v>
      </c>
      <c r="K234" s="15">
        <f t="shared" si="18"/>
        <v>62295.859999999993</v>
      </c>
      <c r="L234" s="15">
        <f t="shared" si="18"/>
        <v>215138.59000000003</v>
      </c>
      <c r="M234" s="15">
        <f t="shared" si="18"/>
        <v>929.9</v>
      </c>
      <c r="N234" s="15">
        <f t="shared" si="18"/>
        <v>16481.329999999998</v>
      </c>
      <c r="O234" s="15">
        <f t="shared" si="18"/>
        <v>9625.5</v>
      </c>
      <c r="P234" s="15">
        <f t="shared" si="18"/>
        <v>-93.82</v>
      </c>
      <c r="Q234" s="15">
        <f t="shared" si="18"/>
        <v>797.78</v>
      </c>
      <c r="R234" s="15">
        <f t="shared" si="18"/>
        <v>55629.880000000005</v>
      </c>
      <c r="S234" s="15">
        <f t="shared" si="18"/>
        <v>19186</v>
      </c>
      <c r="T234" s="15">
        <f t="shared" si="18"/>
        <v>1050</v>
      </c>
      <c r="U234" s="15">
        <f t="shared" si="18"/>
        <v>931053.45</v>
      </c>
      <c r="V234" s="15">
        <f t="shared" si="18"/>
        <v>1246562.8</v>
      </c>
    </row>
    <row r="236" spans="1:22" x14ac:dyDescent="0.25">
      <c r="C236" t="s">
        <v>198</v>
      </c>
      <c r="D236" t="s">
        <v>198</v>
      </c>
      <c r="E236" t="s">
        <v>198</v>
      </c>
      <c r="F236" t="s">
        <v>198</v>
      </c>
      <c r="G236" t="s">
        <v>198</v>
      </c>
      <c r="H236" t="s">
        <v>198</v>
      </c>
      <c r="I236" t="s">
        <v>198</v>
      </c>
      <c r="J236" t="s">
        <v>198</v>
      </c>
      <c r="K236" t="s">
        <v>198</v>
      </c>
      <c r="L236" t="s">
        <v>198</v>
      </c>
      <c r="M236" t="s">
        <v>198</v>
      </c>
      <c r="N236" t="s">
        <v>198</v>
      </c>
      <c r="O236" t="s">
        <v>198</v>
      </c>
      <c r="P236" t="s">
        <v>198</v>
      </c>
      <c r="Q236" t="s">
        <v>198</v>
      </c>
      <c r="R236" t="s">
        <v>198</v>
      </c>
      <c r="S236" s="13"/>
      <c r="T236" t="s">
        <v>198</v>
      </c>
      <c r="U236" t="s">
        <v>198</v>
      </c>
      <c r="V236" s="13"/>
    </row>
    <row r="237" spans="1:22" x14ac:dyDescent="0.25">
      <c r="A237" t="s">
        <v>0</v>
      </c>
      <c r="B237" t="s">
        <v>0</v>
      </c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</row>
  </sheetData>
  <printOptions horizontalCentered="1"/>
  <pageMargins left="0.7" right="0.7" top="0.75" bottom="0.75" header="0.3" footer="0.3"/>
  <pageSetup paperSize="5" scale="60" orientation="landscape" r:id="rId1"/>
  <headerFooter>
    <oddFooter>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1"/>
  <sheetViews>
    <sheetView tabSelected="1" workbookViewId="0">
      <selection activeCell="A7" sqref="A7"/>
    </sheetView>
  </sheetViews>
  <sheetFormatPr baseColWidth="10" defaultRowHeight="15" x14ac:dyDescent="0.25"/>
  <cols>
    <col min="1" max="1" width="17.7109375" customWidth="1"/>
    <col min="2" max="2" width="30.7109375" customWidth="1"/>
    <col min="3" max="10" width="17.7109375" customWidth="1"/>
  </cols>
  <sheetData>
    <row r="1" spans="1:10" x14ac:dyDescent="0.25">
      <c r="A1" s="1"/>
      <c r="B1" t="s">
        <v>0</v>
      </c>
      <c r="C1" t="s">
        <v>0</v>
      </c>
    </row>
    <row r="2" spans="1:10" ht="21" x14ac:dyDescent="0.35">
      <c r="A2" s="2" t="s">
        <v>1</v>
      </c>
      <c r="B2" s="3"/>
    </row>
    <row r="3" spans="1:10" ht="21" x14ac:dyDescent="0.35">
      <c r="A3" s="4" t="s">
        <v>2</v>
      </c>
    </row>
    <row r="4" spans="1:10" x14ac:dyDescent="0.25">
      <c r="B4" s="5"/>
    </row>
    <row r="5" spans="1:10" ht="30.75" thickBot="1" x14ac:dyDescent="0.3">
      <c r="A5" s="6" t="s">
        <v>3</v>
      </c>
      <c r="B5" s="6" t="s">
        <v>4</v>
      </c>
      <c r="C5" s="6" t="s">
        <v>217</v>
      </c>
      <c r="D5" s="16" t="s">
        <v>203</v>
      </c>
      <c r="E5" s="6" t="s">
        <v>10</v>
      </c>
      <c r="F5" s="6" t="s">
        <v>11</v>
      </c>
      <c r="G5" s="6" t="s">
        <v>218</v>
      </c>
      <c r="H5" s="6" t="s">
        <v>21</v>
      </c>
      <c r="I5" s="16" t="s">
        <v>207</v>
      </c>
      <c r="J5" s="10" t="s">
        <v>24</v>
      </c>
    </row>
    <row r="6" spans="1:10" ht="15.75" thickTop="1" x14ac:dyDescent="0.25"/>
    <row r="7" spans="1:10" x14ac:dyDescent="0.25">
      <c r="A7" s="11"/>
    </row>
    <row r="9" spans="1:10" x14ac:dyDescent="0.25">
      <c r="A9" s="12" t="s">
        <v>219</v>
      </c>
    </row>
    <row r="10" spans="1:10" x14ac:dyDescent="0.25">
      <c r="A10">
        <v>4245</v>
      </c>
      <c r="B10" t="s">
        <v>220</v>
      </c>
      <c r="C10" s="13">
        <v>9716.5499999999993</v>
      </c>
      <c r="D10" s="13">
        <v>9716.5499999999993</v>
      </c>
      <c r="E10" s="13">
        <v>1520.89</v>
      </c>
      <c r="F10" s="14">
        <v>-0.14000000000000001</v>
      </c>
      <c r="G10" s="13">
        <v>0</v>
      </c>
      <c r="H10" s="13">
        <v>0</v>
      </c>
      <c r="I10" s="13">
        <v>1520.75</v>
      </c>
      <c r="J10" s="13">
        <v>8195.7999999999993</v>
      </c>
    </row>
    <row r="11" spans="1:10" x14ac:dyDescent="0.25">
      <c r="A11" t="s">
        <v>27</v>
      </c>
      <c r="C11" t="s">
        <v>28</v>
      </c>
      <c r="D11" t="s">
        <v>28</v>
      </c>
      <c r="E11" t="s">
        <v>28</v>
      </c>
      <c r="F11" t="s">
        <v>28</v>
      </c>
      <c r="G11" t="s">
        <v>28</v>
      </c>
      <c r="H11" t="s">
        <v>28</v>
      </c>
      <c r="I11" t="s">
        <v>28</v>
      </c>
      <c r="J11" t="s">
        <v>28</v>
      </c>
    </row>
    <row r="12" spans="1:10" x14ac:dyDescent="0.25">
      <c r="C12" s="15">
        <f>SUM(C10:C11)</f>
        <v>9716.5499999999993</v>
      </c>
      <c r="D12" s="15">
        <f t="shared" ref="D12:J12" si="0">SUM(D10:D11)</f>
        <v>9716.5499999999993</v>
      </c>
      <c r="E12" s="15">
        <f t="shared" si="0"/>
        <v>1520.89</v>
      </c>
      <c r="F12" s="15">
        <f t="shared" si="0"/>
        <v>-0.14000000000000001</v>
      </c>
      <c r="G12" s="15">
        <f t="shared" si="0"/>
        <v>0</v>
      </c>
      <c r="H12" s="15">
        <f t="shared" si="0"/>
        <v>0</v>
      </c>
      <c r="I12" s="15">
        <f t="shared" si="0"/>
        <v>1520.75</v>
      </c>
      <c r="J12" s="15">
        <f t="shared" si="0"/>
        <v>8195.7999999999993</v>
      </c>
    </row>
    <row r="14" spans="1:10" x14ac:dyDescent="0.25">
      <c r="A14" s="12" t="s">
        <v>221</v>
      </c>
    </row>
    <row r="15" spans="1:10" x14ac:dyDescent="0.25">
      <c r="A15">
        <v>4241</v>
      </c>
      <c r="B15" t="s">
        <v>222</v>
      </c>
      <c r="C15" s="13">
        <v>11310</v>
      </c>
      <c r="D15" s="13">
        <v>11310</v>
      </c>
      <c r="E15" s="13">
        <v>1881.23</v>
      </c>
      <c r="F15" s="14">
        <v>-0.03</v>
      </c>
      <c r="G15" s="13">
        <v>0</v>
      </c>
      <c r="H15" s="13">
        <v>0</v>
      </c>
      <c r="I15" s="13">
        <v>1881.2</v>
      </c>
      <c r="J15" s="13">
        <v>9428.7999999999993</v>
      </c>
    </row>
    <row r="16" spans="1:10" x14ac:dyDescent="0.25">
      <c r="A16" t="s">
        <v>27</v>
      </c>
      <c r="C16" t="s">
        <v>28</v>
      </c>
      <c r="D16" t="s">
        <v>28</v>
      </c>
      <c r="E16" t="s">
        <v>28</v>
      </c>
      <c r="F16" t="s">
        <v>28</v>
      </c>
      <c r="G16" t="s">
        <v>28</v>
      </c>
      <c r="H16" t="s">
        <v>28</v>
      </c>
      <c r="I16" t="s">
        <v>28</v>
      </c>
      <c r="J16" t="s">
        <v>28</v>
      </c>
    </row>
    <row r="17" spans="1:10" x14ac:dyDescent="0.25">
      <c r="C17" s="15">
        <f>SUM(C15:C16)</f>
        <v>11310</v>
      </c>
      <c r="D17" s="15">
        <f t="shared" ref="D17:J17" si="1">SUM(D15:D16)</f>
        <v>11310</v>
      </c>
      <c r="E17" s="15">
        <f t="shared" si="1"/>
        <v>1881.23</v>
      </c>
      <c r="F17" s="15">
        <f t="shared" si="1"/>
        <v>-0.03</v>
      </c>
      <c r="G17" s="15">
        <f t="shared" si="1"/>
        <v>0</v>
      </c>
      <c r="H17" s="15">
        <f t="shared" si="1"/>
        <v>0</v>
      </c>
      <c r="I17" s="15">
        <f t="shared" si="1"/>
        <v>1881.2</v>
      </c>
      <c r="J17" s="15">
        <f t="shared" si="1"/>
        <v>9428.7999999999993</v>
      </c>
    </row>
    <row r="19" spans="1:10" x14ac:dyDescent="0.25">
      <c r="A19" s="12" t="s">
        <v>223</v>
      </c>
    </row>
    <row r="20" spans="1:10" x14ac:dyDescent="0.25">
      <c r="A20">
        <v>4240</v>
      </c>
      <c r="B20" t="s">
        <v>224</v>
      </c>
      <c r="C20" s="13">
        <v>14440.5</v>
      </c>
      <c r="D20" s="13">
        <v>14440.5</v>
      </c>
      <c r="E20" s="13">
        <v>2617.5300000000002</v>
      </c>
      <c r="F20" s="14">
        <v>-0.03</v>
      </c>
      <c r="G20" s="13">
        <v>0</v>
      </c>
      <c r="H20" s="13">
        <v>0</v>
      </c>
      <c r="I20" s="13">
        <v>2617.5</v>
      </c>
      <c r="J20" s="13">
        <v>11823</v>
      </c>
    </row>
    <row r="21" spans="1:10" x14ac:dyDescent="0.25">
      <c r="A21" t="s">
        <v>27</v>
      </c>
      <c r="C21" t="s">
        <v>28</v>
      </c>
      <c r="D21" t="s">
        <v>28</v>
      </c>
      <c r="E21" t="s">
        <v>28</v>
      </c>
      <c r="F21" t="s">
        <v>28</v>
      </c>
      <c r="G21" t="s">
        <v>28</v>
      </c>
      <c r="H21" t="s">
        <v>28</v>
      </c>
      <c r="I21" t="s">
        <v>28</v>
      </c>
      <c r="J21" t="s">
        <v>28</v>
      </c>
    </row>
    <row r="22" spans="1:10" x14ac:dyDescent="0.25">
      <c r="C22" s="15">
        <f>SUM(C20:C21)</f>
        <v>14440.5</v>
      </c>
      <c r="D22" s="15">
        <f t="shared" ref="D22:J22" si="2">SUM(D20:D21)</f>
        <v>14440.5</v>
      </c>
      <c r="E22" s="15">
        <f t="shared" si="2"/>
        <v>2617.5300000000002</v>
      </c>
      <c r="F22" s="15">
        <f t="shared" si="2"/>
        <v>-0.03</v>
      </c>
      <c r="G22" s="15">
        <f t="shared" si="2"/>
        <v>0</v>
      </c>
      <c r="H22" s="15">
        <f t="shared" si="2"/>
        <v>0</v>
      </c>
      <c r="I22" s="15">
        <f t="shared" si="2"/>
        <v>2617.5</v>
      </c>
      <c r="J22" s="15">
        <f t="shared" si="2"/>
        <v>11823</v>
      </c>
    </row>
    <row r="24" spans="1:10" x14ac:dyDescent="0.25">
      <c r="A24" s="12" t="s">
        <v>225</v>
      </c>
    </row>
    <row r="25" spans="1:10" x14ac:dyDescent="0.25">
      <c r="A25">
        <v>3278</v>
      </c>
      <c r="B25" t="s">
        <v>226</v>
      </c>
      <c r="C25" s="13">
        <v>9716.5499999999993</v>
      </c>
      <c r="D25" s="13">
        <v>9716.5499999999993</v>
      </c>
      <c r="E25" s="13">
        <v>1520.89</v>
      </c>
      <c r="F25" s="13">
        <v>0.06</v>
      </c>
      <c r="G25" s="13">
        <v>0</v>
      </c>
      <c r="H25" s="13">
        <v>0</v>
      </c>
      <c r="I25" s="13">
        <v>1520.95</v>
      </c>
      <c r="J25" s="13">
        <v>8195.6</v>
      </c>
    </row>
    <row r="26" spans="1:10" x14ac:dyDescent="0.25">
      <c r="A26">
        <v>3286</v>
      </c>
      <c r="B26" t="s">
        <v>227</v>
      </c>
      <c r="C26" s="13">
        <v>9716.5499999999993</v>
      </c>
      <c r="D26" s="13">
        <v>9716.5499999999993</v>
      </c>
      <c r="E26" s="13">
        <v>1520.89</v>
      </c>
      <c r="F26" s="13">
        <v>0.06</v>
      </c>
      <c r="G26" s="13">
        <v>0</v>
      </c>
      <c r="H26" s="13">
        <v>0</v>
      </c>
      <c r="I26" s="13">
        <v>1520.95</v>
      </c>
      <c r="J26" s="13">
        <v>8195.6</v>
      </c>
    </row>
    <row r="27" spans="1:10" x14ac:dyDescent="0.25">
      <c r="A27">
        <v>4184</v>
      </c>
      <c r="B27" t="s">
        <v>228</v>
      </c>
      <c r="C27" s="13">
        <v>9716.5499999999993</v>
      </c>
      <c r="D27" s="13">
        <v>9716.5499999999993</v>
      </c>
      <c r="E27" s="13">
        <v>1520.89</v>
      </c>
      <c r="F27" s="13">
        <v>0.06</v>
      </c>
      <c r="G27" s="13">
        <v>0</v>
      </c>
      <c r="H27" s="13">
        <v>0</v>
      </c>
      <c r="I27" s="13">
        <v>1520.95</v>
      </c>
      <c r="J27" s="13">
        <v>8195.6</v>
      </c>
    </row>
    <row r="28" spans="1:10" x14ac:dyDescent="0.25">
      <c r="A28" t="s">
        <v>27</v>
      </c>
      <c r="C28" t="s">
        <v>28</v>
      </c>
      <c r="D28" t="s">
        <v>28</v>
      </c>
      <c r="E28" t="s">
        <v>28</v>
      </c>
      <c r="F28" t="s">
        <v>28</v>
      </c>
      <c r="G28" t="s">
        <v>28</v>
      </c>
      <c r="H28" t="s">
        <v>28</v>
      </c>
      <c r="I28" t="s">
        <v>28</v>
      </c>
      <c r="J28" t="s">
        <v>28</v>
      </c>
    </row>
    <row r="29" spans="1:10" x14ac:dyDescent="0.25">
      <c r="C29" s="15">
        <f>SUM(C25:C28)</f>
        <v>29149.649999999998</v>
      </c>
      <c r="D29" s="15">
        <f t="shared" ref="D29:J29" si="3">SUM(D25:D28)</f>
        <v>29149.649999999998</v>
      </c>
      <c r="E29" s="15">
        <f t="shared" si="3"/>
        <v>4562.67</v>
      </c>
      <c r="F29" s="15">
        <f t="shared" si="3"/>
        <v>0.18</v>
      </c>
      <c r="G29" s="15">
        <f t="shared" si="3"/>
        <v>0</v>
      </c>
      <c r="H29" s="15">
        <f t="shared" si="3"/>
        <v>0</v>
      </c>
      <c r="I29" s="15">
        <f t="shared" si="3"/>
        <v>4562.8500000000004</v>
      </c>
      <c r="J29" s="15">
        <f t="shared" si="3"/>
        <v>24586.800000000003</v>
      </c>
    </row>
    <row r="31" spans="1:10" x14ac:dyDescent="0.25">
      <c r="A31" s="12" t="s">
        <v>229</v>
      </c>
    </row>
    <row r="32" spans="1:10" x14ac:dyDescent="0.25">
      <c r="A32">
        <v>409</v>
      </c>
      <c r="B32" t="s">
        <v>230</v>
      </c>
      <c r="C32" s="13">
        <v>8676.6</v>
      </c>
      <c r="D32" s="13">
        <v>8676.6</v>
      </c>
      <c r="E32" s="13">
        <v>1298.75</v>
      </c>
      <c r="F32" s="14">
        <v>-0.15</v>
      </c>
      <c r="G32" s="13">
        <v>0</v>
      </c>
      <c r="H32" s="13">
        <v>454</v>
      </c>
      <c r="I32" s="13">
        <v>1752.6</v>
      </c>
      <c r="J32" s="13">
        <v>6924</v>
      </c>
    </row>
    <row r="33" spans="1:10" x14ac:dyDescent="0.25">
      <c r="A33">
        <v>410</v>
      </c>
      <c r="B33" t="s">
        <v>231</v>
      </c>
      <c r="C33" s="13">
        <v>8676.6</v>
      </c>
      <c r="D33" s="13">
        <v>8676.6</v>
      </c>
      <c r="E33" s="13">
        <v>1298.75</v>
      </c>
      <c r="F33" s="13">
        <v>0.05</v>
      </c>
      <c r="G33" s="13">
        <v>0</v>
      </c>
      <c r="H33" s="13">
        <v>0</v>
      </c>
      <c r="I33" s="13">
        <v>1298.8</v>
      </c>
      <c r="J33" s="13">
        <v>7377.8</v>
      </c>
    </row>
    <row r="34" spans="1:10" x14ac:dyDescent="0.25">
      <c r="A34">
        <v>411</v>
      </c>
      <c r="B34" t="s">
        <v>232</v>
      </c>
      <c r="C34" s="13">
        <v>8676.6</v>
      </c>
      <c r="D34" s="13">
        <v>8676.6</v>
      </c>
      <c r="E34" s="13">
        <v>1298.75</v>
      </c>
      <c r="F34" s="13">
        <v>0.05</v>
      </c>
      <c r="G34" s="13">
        <v>0</v>
      </c>
      <c r="H34" s="13">
        <v>0</v>
      </c>
      <c r="I34" s="13">
        <v>1298.8</v>
      </c>
      <c r="J34" s="13">
        <v>7377.8</v>
      </c>
    </row>
    <row r="35" spans="1:10" x14ac:dyDescent="0.25">
      <c r="A35">
        <v>422</v>
      </c>
      <c r="B35" t="s">
        <v>233</v>
      </c>
      <c r="C35" s="13">
        <v>8676.6</v>
      </c>
      <c r="D35" s="13">
        <v>8676.6</v>
      </c>
      <c r="E35" s="13">
        <v>1298.75</v>
      </c>
      <c r="F35" s="13">
        <v>0.05</v>
      </c>
      <c r="G35" s="13">
        <v>0</v>
      </c>
      <c r="H35" s="13">
        <v>0</v>
      </c>
      <c r="I35" s="13">
        <v>1298.8</v>
      </c>
      <c r="J35" s="13">
        <v>7377.8</v>
      </c>
    </row>
    <row r="36" spans="1:10" x14ac:dyDescent="0.25">
      <c r="A36">
        <v>423</v>
      </c>
      <c r="B36" t="s">
        <v>234</v>
      </c>
      <c r="C36" s="13">
        <v>8676.6</v>
      </c>
      <c r="D36" s="13">
        <v>8676.6</v>
      </c>
      <c r="E36" s="13">
        <v>1298.75</v>
      </c>
      <c r="F36" s="14">
        <v>-0.15</v>
      </c>
      <c r="G36" s="13">
        <v>0</v>
      </c>
      <c r="H36" s="13">
        <v>220</v>
      </c>
      <c r="I36" s="13">
        <v>1518.6</v>
      </c>
      <c r="J36" s="13">
        <v>7158</v>
      </c>
    </row>
    <row r="37" spans="1:10" x14ac:dyDescent="0.25">
      <c r="A37">
        <v>4110</v>
      </c>
      <c r="B37" t="s">
        <v>235</v>
      </c>
      <c r="C37" s="13">
        <v>8676.6</v>
      </c>
      <c r="D37" s="13">
        <v>8676.6</v>
      </c>
      <c r="E37" s="13">
        <v>1298.75</v>
      </c>
      <c r="F37" s="13">
        <v>0.05</v>
      </c>
      <c r="G37" s="13">
        <v>0</v>
      </c>
      <c r="H37" s="13">
        <v>0</v>
      </c>
      <c r="I37" s="13">
        <v>1298.8</v>
      </c>
      <c r="J37" s="13">
        <v>7377.8</v>
      </c>
    </row>
    <row r="38" spans="1:10" x14ac:dyDescent="0.25">
      <c r="A38" t="s">
        <v>27</v>
      </c>
      <c r="C38" t="s">
        <v>28</v>
      </c>
      <c r="D38" t="s">
        <v>28</v>
      </c>
      <c r="E38" t="s">
        <v>28</v>
      </c>
      <c r="F38" t="s">
        <v>28</v>
      </c>
      <c r="G38" t="s">
        <v>28</v>
      </c>
      <c r="H38" t="s">
        <v>28</v>
      </c>
      <c r="I38" t="s">
        <v>28</v>
      </c>
      <c r="J38" t="s">
        <v>28</v>
      </c>
    </row>
    <row r="39" spans="1:10" x14ac:dyDescent="0.25">
      <c r="C39" s="15">
        <f>SUM(C32:C38)</f>
        <v>52059.6</v>
      </c>
      <c r="D39" s="15">
        <f t="shared" ref="D39:J39" si="4">SUM(D32:D38)</f>
        <v>52059.6</v>
      </c>
      <c r="E39" s="15">
        <f t="shared" si="4"/>
        <v>7792.5</v>
      </c>
      <c r="F39" s="15">
        <f t="shared" si="4"/>
        <v>-9.9999999999999964E-2</v>
      </c>
      <c r="G39" s="15">
        <f>SUM(G32:G38)</f>
        <v>0</v>
      </c>
      <c r="H39" s="15">
        <f t="shared" si="4"/>
        <v>674</v>
      </c>
      <c r="I39" s="15">
        <f t="shared" si="4"/>
        <v>8466.4</v>
      </c>
      <c r="J39" s="15">
        <f t="shared" si="4"/>
        <v>43593.2</v>
      </c>
    </row>
    <row r="40" spans="1:10" x14ac:dyDescent="0.25">
      <c r="G40" s="15"/>
    </row>
    <row r="41" spans="1:10" x14ac:dyDescent="0.25">
      <c r="A41" s="12" t="s">
        <v>236</v>
      </c>
    </row>
    <row r="42" spans="1:10" x14ac:dyDescent="0.25">
      <c r="A42">
        <v>406</v>
      </c>
      <c r="B42" t="s">
        <v>237</v>
      </c>
      <c r="C42" s="13">
        <v>8676.6</v>
      </c>
      <c r="D42" s="13">
        <v>8676.6</v>
      </c>
      <c r="E42" s="13">
        <v>1298.75</v>
      </c>
      <c r="F42" s="13">
        <v>0.05</v>
      </c>
      <c r="G42" s="13">
        <v>0</v>
      </c>
      <c r="H42" s="13">
        <v>0</v>
      </c>
      <c r="I42" s="13">
        <v>1298.8</v>
      </c>
      <c r="J42" s="13">
        <v>7377.8</v>
      </c>
    </row>
    <row r="43" spans="1:10" x14ac:dyDescent="0.25">
      <c r="A43">
        <v>414</v>
      </c>
      <c r="B43" t="s">
        <v>238</v>
      </c>
      <c r="C43" s="13">
        <v>8676.6</v>
      </c>
      <c r="D43" s="13">
        <v>8676.6</v>
      </c>
      <c r="E43" s="13">
        <v>1298.75</v>
      </c>
      <c r="F43" s="13">
        <v>0.05</v>
      </c>
      <c r="G43" s="13">
        <v>0</v>
      </c>
      <c r="H43" s="13">
        <v>0</v>
      </c>
      <c r="I43" s="13">
        <v>1298.8</v>
      </c>
      <c r="J43" s="13">
        <v>7377.8</v>
      </c>
    </row>
    <row r="44" spans="1:10" x14ac:dyDescent="0.25">
      <c r="A44">
        <v>450</v>
      </c>
      <c r="B44" t="s">
        <v>239</v>
      </c>
      <c r="C44" s="13">
        <v>8676.6</v>
      </c>
      <c r="D44" s="13">
        <v>8676.6</v>
      </c>
      <c r="E44" s="13">
        <v>1298.75</v>
      </c>
      <c r="F44" s="13">
        <v>0.05</v>
      </c>
      <c r="G44" s="13">
        <v>0</v>
      </c>
      <c r="H44" s="13">
        <v>0</v>
      </c>
      <c r="I44" s="13">
        <v>1298.8</v>
      </c>
      <c r="J44" s="13">
        <v>7377.8</v>
      </c>
    </row>
    <row r="45" spans="1:10" x14ac:dyDescent="0.25">
      <c r="A45">
        <v>451</v>
      </c>
      <c r="B45" t="s">
        <v>240</v>
      </c>
      <c r="C45" s="13">
        <v>8676.6</v>
      </c>
      <c r="D45" s="13">
        <v>8676.6</v>
      </c>
      <c r="E45" s="13">
        <v>1298.75</v>
      </c>
      <c r="F45" s="13">
        <v>0.05</v>
      </c>
      <c r="G45" s="13">
        <v>0</v>
      </c>
      <c r="H45" s="13">
        <v>180</v>
      </c>
      <c r="I45" s="13">
        <v>1478.8</v>
      </c>
      <c r="J45" s="13">
        <v>7197.8</v>
      </c>
    </row>
    <row r="46" spans="1:10" x14ac:dyDescent="0.25">
      <c r="A46">
        <v>4127</v>
      </c>
      <c r="B46" t="s">
        <v>241</v>
      </c>
      <c r="C46" s="13">
        <v>8676.6</v>
      </c>
      <c r="D46" s="13">
        <v>8676.6</v>
      </c>
      <c r="E46" s="13">
        <v>1298.75</v>
      </c>
      <c r="F46" s="14">
        <v>-0.15</v>
      </c>
      <c r="G46" s="13">
        <v>0</v>
      </c>
      <c r="H46" s="13">
        <v>0</v>
      </c>
      <c r="I46" s="13">
        <v>1298.5999999999999</v>
      </c>
      <c r="J46" s="13">
        <v>7378</v>
      </c>
    </row>
    <row r="47" spans="1:10" x14ac:dyDescent="0.25">
      <c r="A47" t="s">
        <v>27</v>
      </c>
      <c r="C47" t="s">
        <v>28</v>
      </c>
      <c r="D47" t="s">
        <v>28</v>
      </c>
      <c r="E47" t="s">
        <v>28</v>
      </c>
      <c r="F47" t="s">
        <v>28</v>
      </c>
      <c r="G47" t="s">
        <v>28</v>
      </c>
      <c r="H47" t="s">
        <v>28</v>
      </c>
      <c r="I47" t="s">
        <v>28</v>
      </c>
      <c r="J47" t="s">
        <v>28</v>
      </c>
    </row>
    <row r="48" spans="1:10" x14ac:dyDescent="0.25">
      <c r="C48" s="15">
        <f>SUM(C42:C47)</f>
        <v>43383</v>
      </c>
      <c r="D48" s="15">
        <f t="shared" ref="D48:J48" si="5">SUM(D42:D47)</f>
        <v>43383</v>
      </c>
      <c r="E48" s="15">
        <f t="shared" si="5"/>
        <v>6493.75</v>
      </c>
      <c r="F48" s="15">
        <f t="shared" si="5"/>
        <v>5.0000000000000017E-2</v>
      </c>
      <c r="G48" s="15">
        <f t="shared" si="5"/>
        <v>0</v>
      </c>
      <c r="H48" s="15">
        <f t="shared" si="5"/>
        <v>180</v>
      </c>
      <c r="I48" s="15">
        <f t="shared" si="5"/>
        <v>6673.7999999999993</v>
      </c>
      <c r="J48" s="15">
        <f t="shared" si="5"/>
        <v>36709.199999999997</v>
      </c>
    </row>
    <row r="50" spans="1:10" x14ac:dyDescent="0.25">
      <c r="A50" s="12" t="s">
        <v>242</v>
      </c>
    </row>
    <row r="51" spans="1:10" x14ac:dyDescent="0.25">
      <c r="A51">
        <v>3078</v>
      </c>
      <c r="B51" t="s">
        <v>243</v>
      </c>
      <c r="C51" s="13">
        <v>9716.5499999999993</v>
      </c>
      <c r="D51" s="13">
        <v>9716.5499999999993</v>
      </c>
      <c r="E51" s="13">
        <v>1520.89</v>
      </c>
      <c r="F51" s="14">
        <v>-0.14000000000000001</v>
      </c>
      <c r="G51" s="13">
        <v>0</v>
      </c>
      <c r="H51" s="13">
        <v>0</v>
      </c>
      <c r="I51" s="13">
        <v>1520.75</v>
      </c>
      <c r="J51" s="13">
        <v>8195.7999999999993</v>
      </c>
    </row>
    <row r="52" spans="1:10" x14ac:dyDescent="0.25">
      <c r="A52">
        <v>3225</v>
      </c>
      <c r="B52" t="s">
        <v>244</v>
      </c>
      <c r="C52" s="13">
        <v>11310</v>
      </c>
      <c r="D52" s="13">
        <v>11310</v>
      </c>
      <c r="E52" s="13">
        <v>1881.23</v>
      </c>
      <c r="F52" s="14">
        <v>-0.03</v>
      </c>
      <c r="G52" s="13">
        <v>0</v>
      </c>
      <c r="H52" s="13">
        <v>0</v>
      </c>
      <c r="I52" s="13">
        <v>1881.2</v>
      </c>
      <c r="J52" s="13">
        <v>9428.7999999999993</v>
      </c>
    </row>
    <row r="53" spans="1:10" x14ac:dyDescent="0.25">
      <c r="A53">
        <v>3242</v>
      </c>
      <c r="B53" t="s">
        <v>245</v>
      </c>
      <c r="C53" s="13">
        <v>9716.5499999999993</v>
      </c>
      <c r="D53" s="13">
        <v>9716.5499999999993</v>
      </c>
      <c r="E53" s="13">
        <v>1520.89</v>
      </c>
      <c r="F53" s="13">
        <v>0.06</v>
      </c>
      <c r="G53" s="13">
        <v>0</v>
      </c>
      <c r="H53" s="13">
        <v>0</v>
      </c>
      <c r="I53" s="13">
        <v>1520.95</v>
      </c>
      <c r="J53" s="13">
        <v>8195.6</v>
      </c>
    </row>
    <row r="54" spans="1:10" x14ac:dyDescent="0.25">
      <c r="A54">
        <v>3275</v>
      </c>
      <c r="B54" t="s">
        <v>246</v>
      </c>
      <c r="C54" s="13">
        <v>9716.5499999999993</v>
      </c>
      <c r="D54" s="13">
        <v>9716.5499999999993</v>
      </c>
      <c r="E54" s="13">
        <v>1520.89</v>
      </c>
      <c r="F54" s="13">
        <v>0.06</v>
      </c>
      <c r="G54" s="13">
        <v>0</v>
      </c>
      <c r="H54" s="13">
        <v>0</v>
      </c>
      <c r="I54" s="13">
        <v>1520.95</v>
      </c>
      <c r="J54" s="13">
        <v>8195.6</v>
      </c>
    </row>
    <row r="55" spans="1:10" x14ac:dyDescent="0.25">
      <c r="A55">
        <v>4216</v>
      </c>
      <c r="B55" t="s">
        <v>247</v>
      </c>
      <c r="C55" s="13">
        <v>9716.5499999999993</v>
      </c>
      <c r="D55" s="13">
        <v>9716.5499999999993</v>
      </c>
      <c r="E55" s="13">
        <v>1520.89</v>
      </c>
      <c r="F55" s="13">
        <v>0.06</v>
      </c>
      <c r="G55" s="13">
        <v>0</v>
      </c>
      <c r="H55" s="13">
        <v>0</v>
      </c>
      <c r="I55" s="13">
        <v>1520.95</v>
      </c>
      <c r="J55" s="13">
        <v>8195.6</v>
      </c>
    </row>
    <row r="56" spans="1:10" x14ac:dyDescent="0.25">
      <c r="A56" t="s">
        <v>27</v>
      </c>
      <c r="C56" t="s">
        <v>28</v>
      </c>
      <c r="D56" t="s">
        <v>28</v>
      </c>
      <c r="E56" t="s">
        <v>28</v>
      </c>
      <c r="F56" t="s">
        <v>28</v>
      </c>
      <c r="G56" t="s">
        <v>28</v>
      </c>
      <c r="H56" t="s">
        <v>28</v>
      </c>
      <c r="I56" t="s">
        <v>28</v>
      </c>
      <c r="J56" t="s">
        <v>28</v>
      </c>
    </row>
    <row r="57" spans="1:10" x14ac:dyDescent="0.25">
      <c r="C57" s="15">
        <f>SUM(C51:C56)</f>
        <v>50176.2</v>
      </c>
      <c r="D57" s="15">
        <f t="shared" ref="D57:J57" si="6">SUM(D51:D56)</f>
        <v>50176.2</v>
      </c>
      <c r="E57" s="15">
        <f t="shared" si="6"/>
        <v>7964.7900000000009</v>
      </c>
      <c r="F57" s="15">
        <f t="shared" si="6"/>
        <v>9.9999999999999811E-3</v>
      </c>
      <c r="G57" s="15">
        <f t="shared" si="6"/>
        <v>0</v>
      </c>
      <c r="H57" s="15">
        <f t="shared" si="6"/>
        <v>0</v>
      </c>
      <c r="I57" s="15">
        <f t="shared" si="6"/>
        <v>7964.7999999999993</v>
      </c>
      <c r="J57" s="15">
        <f t="shared" si="6"/>
        <v>42211.399999999994</v>
      </c>
    </row>
    <row r="59" spans="1:10" x14ac:dyDescent="0.25">
      <c r="A59" s="12" t="s">
        <v>248</v>
      </c>
    </row>
    <row r="60" spans="1:10" x14ac:dyDescent="0.25">
      <c r="A60">
        <v>4227</v>
      </c>
      <c r="B60" t="s">
        <v>249</v>
      </c>
      <c r="C60" s="13">
        <v>8676.6</v>
      </c>
      <c r="D60" s="13">
        <v>8676.6</v>
      </c>
      <c r="E60" s="13">
        <v>1298.75</v>
      </c>
      <c r="F60" s="14">
        <v>-0.15</v>
      </c>
      <c r="G60" s="13">
        <v>0</v>
      </c>
      <c r="H60" s="13">
        <v>0</v>
      </c>
      <c r="I60" s="13">
        <v>1298.5999999999999</v>
      </c>
      <c r="J60" s="13">
        <v>7378</v>
      </c>
    </row>
    <row r="61" spans="1:10" x14ac:dyDescent="0.25">
      <c r="A61" t="s">
        <v>27</v>
      </c>
      <c r="C61" t="s">
        <v>28</v>
      </c>
      <c r="D61" t="s">
        <v>28</v>
      </c>
      <c r="E61" t="s">
        <v>28</v>
      </c>
      <c r="F61" t="s">
        <v>28</v>
      </c>
      <c r="G61" t="s">
        <v>28</v>
      </c>
      <c r="H61" t="s">
        <v>28</v>
      </c>
      <c r="I61" t="s">
        <v>28</v>
      </c>
      <c r="J61" t="s">
        <v>28</v>
      </c>
    </row>
    <row r="62" spans="1:10" x14ac:dyDescent="0.25">
      <c r="C62" s="15">
        <f>SUM(C60:C61)</f>
        <v>8676.6</v>
      </c>
      <c r="D62" s="15">
        <f t="shared" ref="D62:J62" si="7">SUM(D60:D61)</f>
        <v>8676.6</v>
      </c>
      <c r="E62" s="15">
        <f t="shared" si="7"/>
        <v>1298.75</v>
      </c>
      <c r="F62" s="15">
        <f t="shared" si="7"/>
        <v>-0.15</v>
      </c>
      <c r="G62" s="15">
        <f t="shared" si="7"/>
        <v>0</v>
      </c>
      <c r="H62" s="15">
        <f t="shared" si="7"/>
        <v>0</v>
      </c>
      <c r="I62" s="15">
        <f t="shared" si="7"/>
        <v>1298.5999999999999</v>
      </c>
      <c r="J62" s="15">
        <f t="shared" si="7"/>
        <v>7378</v>
      </c>
    </row>
    <row r="64" spans="1:10" x14ac:dyDescent="0.25">
      <c r="A64" s="12" t="s">
        <v>250</v>
      </c>
    </row>
    <row r="65" spans="1:10" x14ac:dyDescent="0.25">
      <c r="A65">
        <v>4244</v>
      </c>
      <c r="B65" t="s">
        <v>251</v>
      </c>
      <c r="C65" s="13">
        <v>7591.5</v>
      </c>
      <c r="D65" s="13">
        <v>7591.5</v>
      </c>
      <c r="E65" s="13">
        <v>1066.99</v>
      </c>
      <c r="F65" s="13">
        <v>0.11</v>
      </c>
      <c r="G65" s="13">
        <v>0</v>
      </c>
      <c r="H65" s="13">
        <v>0</v>
      </c>
      <c r="I65" s="13">
        <v>1067.0999999999999</v>
      </c>
      <c r="J65" s="13">
        <v>6524.4</v>
      </c>
    </row>
    <row r="66" spans="1:10" x14ac:dyDescent="0.25">
      <c r="A66" t="s">
        <v>27</v>
      </c>
      <c r="C66" t="s">
        <v>28</v>
      </c>
      <c r="D66" t="s">
        <v>28</v>
      </c>
      <c r="E66" t="s">
        <v>28</v>
      </c>
      <c r="F66" t="s">
        <v>28</v>
      </c>
      <c r="G66" t="s">
        <v>28</v>
      </c>
      <c r="H66" t="s">
        <v>28</v>
      </c>
      <c r="I66" t="s">
        <v>28</v>
      </c>
      <c r="J66" t="s">
        <v>28</v>
      </c>
    </row>
    <row r="67" spans="1:10" x14ac:dyDescent="0.25">
      <c r="C67" s="15">
        <f>SUM(C65:C66)</f>
        <v>7591.5</v>
      </c>
      <c r="D67" s="15">
        <f t="shared" ref="D67:J67" si="8">SUM(D65:D66)</f>
        <v>7591.5</v>
      </c>
      <c r="E67" s="15">
        <f t="shared" si="8"/>
        <v>1066.99</v>
      </c>
      <c r="F67" s="15">
        <f t="shared" si="8"/>
        <v>0.11</v>
      </c>
      <c r="G67" s="15">
        <f t="shared" si="8"/>
        <v>0</v>
      </c>
      <c r="H67" s="15">
        <f t="shared" si="8"/>
        <v>0</v>
      </c>
      <c r="I67" s="15">
        <f t="shared" si="8"/>
        <v>1067.0999999999999</v>
      </c>
      <c r="J67" s="15">
        <f t="shared" si="8"/>
        <v>6524.4</v>
      </c>
    </row>
    <row r="69" spans="1:10" x14ac:dyDescent="0.25">
      <c r="C69" t="s">
        <v>196</v>
      </c>
      <c r="D69" t="s">
        <v>196</v>
      </c>
      <c r="E69" t="s">
        <v>196</v>
      </c>
      <c r="F69" t="s">
        <v>196</v>
      </c>
      <c r="G69" t="s">
        <v>196</v>
      </c>
      <c r="H69" t="s">
        <v>196</v>
      </c>
      <c r="I69" t="s">
        <v>196</v>
      </c>
      <c r="J69" t="s">
        <v>196</v>
      </c>
    </row>
    <row r="70" spans="1:10" x14ac:dyDescent="0.25">
      <c r="A70" t="s">
        <v>197</v>
      </c>
      <c r="B70" t="s">
        <v>0</v>
      </c>
      <c r="C70" s="15">
        <f>C67+C62+C57+C48+C39+C29+C22+C17+C12</f>
        <v>226503.59999999998</v>
      </c>
      <c r="D70" s="15">
        <f t="shared" ref="D70:J70" si="9">D67+D62+D57+D48+D39+D29+D22+D17+D12</f>
        <v>226503.59999999998</v>
      </c>
      <c r="E70" s="15">
        <f t="shared" si="9"/>
        <v>35199.1</v>
      </c>
      <c r="F70" s="15">
        <f t="shared" si="9"/>
        <v>-9.9999999999999978E-2</v>
      </c>
      <c r="G70" s="15">
        <f>G67+G62+G57+G48+G40+G29+G22+G17+G12</f>
        <v>0</v>
      </c>
      <c r="H70" s="15">
        <f t="shared" si="9"/>
        <v>854</v>
      </c>
      <c r="I70" s="15">
        <f t="shared" si="9"/>
        <v>36052.999999999993</v>
      </c>
      <c r="J70" s="15">
        <f t="shared" si="9"/>
        <v>190450.59999999998</v>
      </c>
    </row>
    <row r="72" spans="1:10" x14ac:dyDescent="0.25">
      <c r="C72" t="s">
        <v>198</v>
      </c>
      <c r="D72" t="s">
        <v>198</v>
      </c>
      <c r="E72" t="s">
        <v>198</v>
      </c>
      <c r="F72" t="s">
        <v>198</v>
      </c>
      <c r="H72" t="s">
        <v>198</v>
      </c>
      <c r="I72" t="s">
        <v>198</v>
      </c>
    </row>
    <row r="73" spans="1:10" x14ac:dyDescent="0.25">
      <c r="A73" t="s">
        <v>252</v>
      </c>
      <c r="B73" t="s">
        <v>0</v>
      </c>
      <c r="C73" s="12"/>
      <c r="D73" s="12"/>
      <c r="E73" s="12"/>
      <c r="F73" s="12"/>
      <c r="G73" s="12"/>
      <c r="H73" s="12"/>
      <c r="I73" s="12"/>
      <c r="J73" s="12"/>
    </row>
    <row r="74" spans="1:10" x14ac:dyDescent="0.25">
      <c r="A74" s="12" t="s">
        <v>225</v>
      </c>
    </row>
    <row r="75" spans="1:10" x14ac:dyDescent="0.25">
      <c r="A75">
        <v>4098</v>
      </c>
      <c r="B75" t="s">
        <v>253</v>
      </c>
      <c r="C75" s="13">
        <v>4049.08</v>
      </c>
      <c r="D75" s="13">
        <v>4049.08</v>
      </c>
      <c r="E75" s="13">
        <v>0</v>
      </c>
      <c r="F75" s="13">
        <v>-0.17</v>
      </c>
      <c r="G75" s="13">
        <v>-145.55000000000001</v>
      </c>
      <c r="H75" s="13">
        <v>0</v>
      </c>
      <c r="I75" s="13">
        <v>-145.55000000000001</v>
      </c>
      <c r="J75" s="13">
        <f>D75-F75-G75</f>
        <v>4194.8</v>
      </c>
    </row>
    <row r="76" spans="1:10" x14ac:dyDescent="0.25">
      <c r="A76" t="s">
        <v>27</v>
      </c>
      <c r="C76" t="s">
        <v>28</v>
      </c>
      <c r="D76" t="s">
        <v>28</v>
      </c>
      <c r="E76" t="s">
        <v>28</v>
      </c>
      <c r="F76" t="s">
        <v>28</v>
      </c>
      <c r="G76" t="s">
        <v>28</v>
      </c>
      <c r="H76" t="s">
        <v>28</v>
      </c>
      <c r="I76" t="s">
        <v>28</v>
      </c>
      <c r="J76" t="s">
        <v>28</v>
      </c>
    </row>
    <row r="77" spans="1:10" x14ac:dyDescent="0.25">
      <c r="C77" s="15">
        <f>SUM(C75:C76)</f>
        <v>4049.08</v>
      </c>
      <c r="D77" s="15">
        <f t="shared" ref="D77:J77" si="10">SUM(D75:D76)</f>
        <v>4049.08</v>
      </c>
      <c r="E77" s="15">
        <f t="shared" si="10"/>
        <v>0</v>
      </c>
      <c r="F77" s="15">
        <f t="shared" si="10"/>
        <v>-0.17</v>
      </c>
      <c r="G77" s="15">
        <f t="shared" si="10"/>
        <v>-145.55000000000001</v>
      </c>
      <c r="H77" s="15">
        <f t="shared" si="10"/>
        <v>0</v>
      </c>
      <c r="I77" s="15">
        <f t="shared" si="10"/>
        <v>-145.55000000000001</v>
      </c>
      <c r="J77" s="15">
        <f t="shared" si="10"/>
        <v>4194.8</v>
      </c>
    </row>
    <row r="79" spans="1:10" x14ac:dyDescent="0.25">
      <c r="A79" s="12" t="s">
        <v>221</v>
      </c>
      <c r="J79" s="13"/>
    </row>
    <row r="80" spans="1:10" x14ac:dyDescent="0.25">
      <c r="A80">
        <v>4243</v>
      </c>
      <c r="B80" t="s">
        <v>254</v>
      </c>
      <c r="C80" s="13">
        <v>8420.8799999999992</v>
      </c>
      <c r="D80" s="13">
        <v>8420.8799999999992</v>
      </c>
      <c r="E80" s="13">
        <v>1798.68</v>
      </c>
      <c r="F80" s="13">
        <v>0</v>
      </c>
      <c r="G80" s="13">
        <v>0</v>
      </c>
      <c r="H80" s="13">
        <v>0</v>
      </c>
      <c r="I80" s="13">
        <f>E80</f>
        <v>1798.68</v>
      </c>
      <c r="J80" s="13">
        <f>D80-I80</f>
        <v>6622.1999999999989</v>
      </c>
    </row>
    <row r="81" spans="1:10" x14ac:dyDescent="0.25">
      <c r="A81" t="s">
        <v>27</v>
      </c>
      <c r="C81" t="s">
        <v>28</v>
      </c>
      <c r="D81" t="s">
        <v>28</v>
      </c>
      <c r="E81" t="s">
        <v>28</v>
      </c>
      <c r="F81" t="s">
        <v>28</v>
      </c>
      <c r="G81" t="s">
        <v>28</v>
      </c>
      <c r="H81" t="s">
        <v>28</v>
      </c>
      <c r="I81" t="s">
        <v>28</v>
      </c>
      <c r="J81" t="s">
        <v>28</v>
      </c>
    </row>
    <row r="82" spans="1:10" x14ac:dyDescent="0.25">
      <c r="C82" s="15">
        <f t="shared" ref="C82:J82" si="11">SUM(C80:C81)</f>
        <v>8420.8799999999992</v>
      </c>
      <c r="D82" s="15">
        <f t="shared" si="11"/>
        <v>8420.8799999999992</v>
      </c>
      <c r="E82" s="15">
        <f t="shared" si="11"/>
        <v>1798.68</v>
      </c>
      <c r="F82" s="15">
        <f t="shared" si="11"/>
        <v>0</v>
      </c>
      <c r="G82" s="15">
        <f t="shared" si="11"/>
        <v>0</v>
      </c>
      <c r="H82" s="15">
        <f t="shared" si="11"/>
        <v>0</v>
      </c>
      <c r="I82" s="15">
        <f t="shared" si="11"/>
        <v>1798.68</v>
      </c>
      <c r="J82" s="15">
        <f t="shared" si="11"/>
        <v>6622.1999999999989</v>
      </c>
    </row>
    <row r="84" spans="1:10" x14ac:dyDescent="0.25">
      <c r="A84" s="12" t="s">
        <v>229</v>
      </c>
    </row>
    <row r="85" spans="1:10" x14ac:dyDescent="0.25">
      <c r="A85">
        <v>4236</v>
      </c>
      <c r="B85" t="s">
        <v>255</v>
      </c>
      <c r="C85" s="13">
        <v>7591.5</v>
      </c>
      <c r="D85" s="13">
        <v>7591.5</v>
      </c>
      <c r="E85" s="13">
        <v>1531.3</v>
      </c>
      <c r="F85" s="14">
        <v>0</v>
      </c>
      <c r="G85" s="13">
        <v>0</v>
      </c>
      <c r="H85" s="13">
        <v>0</v>
      </c>
      <c r="I85" s="13">
        <v>1531.3</v>
      </c>
      <c r="J85" s="13">
        <f>D85-I85</f>
        <v>6060.2</v>
      </c>
    </row>
    <row r="86" spans="1:10" x14ac:dyDescent="0.25">
      <c r="A86" t="s">
        <v>27</v>
      </c>
      <c r="C86" t="s">
        <v>28</v>
      </c>
      <c r="D86" t="s">
        <v>28</v>
      </c>
      <c r="E86" t="s">
        <v>28</v>
      </c>
      <c r="F86" t="s">
        <v>28</v>
      </c>
      <c r="G86" t="s">
        <v>28</v>
      </c>
      <c r="H86" t="s">
        <v>28</v>
      </c>
      <c r="I86" t="s">
        <v>28</v>
      </c>
      <c r="J86" t="s">
        <v>28</v>
      </c>
    </row>
    <row r="87" spans="1:10" x14ac:dyDescent="0.25">
      <c r="B87" s="15"/>
      <c r="C87" s="15">
        <f t="shared" ref="C87:I87" si="12">SUM(C85:C86)</f>
        <v>7591.5</v>
      </c>
      <c r="D87" s="15">
        <f t="shared" si="12"/>
        <v>7591.5</v>
      </c>
      <c r="E87" s="15">
        <f t="shared" si="12"/>
        <v>1531.3</v>
      </c>
      <c r="F87" s="15">
        <f t="shared" si="12"/>
        <v>0</v>
      </c>
      <c r="G87" s="15">
        <f t="shared" si="12"/>
        <v>0</v>
      </c>
      <c r="H87" s="15">
        <f t="shared" si="12"/>
        <v>0</v>
      </c>
      <c r="I87" s="15">
        <f t="shared" si="12"/>
        <v>1531.3</v>
      </c>
      <c r="J87" s="15">
        <f>SUM(J85:J86)</f>
        <v>6060.2</v>
      </c>
    </row>
    <row r="90" spans="1:10" ht="15.75" thickBot="1" x14ac:dyDescent="0.3">
      <c r="B90" s="12" t="s">
        <v>256</v>
      </c>
      <c r="C90" s="17">
        <f>C70+C77+C82+C87</f>
        <v>246565.05999999997</v>
      </c>
      <c r="D90" s="17">
        <f t="shared" ref="D90:J90" si="13">D70+D77+D82+D87</f>
        <v>246565.05999999997</v>
      </c>
      <c r="E90" s="17">
        <f t="shared" si="13"/>
        <v>38529.08</v>
      </c>
      <c r="F90" s="17">
        <f t="shared" si="13"/>
        <v>-0.27</v>
      </c>
      <c r="G90" s="17">
        <f t="shared" si="13"/>
        <v>-145.55000000000001</v>
      </c>
      <c r="H90" s="17">
        <f t="shared" si="13"/>
        <v>854</v>
      </c>
      <c r="I90" s="17">
        <f t="shared" si="13"/>
        <v>39237.429999999993</v>
      </c>
      <c r="J90" s="17">
        <f t="shared" si="13"/>
        <v>207327.8</v>
      </c>
    </row>
    <row r="91" spans="1:10" ht="15.75" thickTop="1" x14ac:dyDescent="0.25"/>
  </sheetData>
  <printOptions horizontalCentered="1"/>
  <pageMargins left="0.70866141732283472" right="0.70866141732283472" top="0.74803149606299213" bottom="0.74803149606299213" header="0.31496062992125984" footer="0.31496062992125984"/>
  <pageSetup paperSize="5" scale="75" orientation="landscape" r:id="rId1"/>
  <headerFooter>
    <oddFooter>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Consejeros</vt:lpstr>
      <vt:lpstr>Administrativo base</vt:lpstr>
      <vt:lpstr>Administrativo Eventual</vt:lpstr>
      <vt:lpstr>Consejeros!Área_de_impresión</vt:lpstr>
      <vt:lpstr>'Administrativo base'!Títulos_a_imprimir</vt:lpstr>
      <vt:lpstr>'Administrativo Eventual'!Títulos_a_imprimir</vt:lpstr>
      <vt:lpstr>Consejeros!Títulos_a_imprimir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Lourdes Echeverria Ayala</dc:creator>
  <cp:lastModifiedBy>Lourdes Echeverria Ayala</cp:lastModifiedBy>
  <dcterms:created xsi:type="dcterms:W3CDTF">2011-11-01T20:31:36Z</dcterms:created>
  <dcterms:modified xsi:type="dcterms:W3CDTF">2011-11-01T20:40:17Z</dcterms:modified>
</cp:coreProperties>
</file>